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ppip\Downloads\"/>
    </mc:Choice>
  </mc:AlternateContent>
  <xr:revisionPtr revIDLastSave="0" documentId="8_{A64ED25D-69BC-4B69-82E5-9B63D7295D37}" xr6:coauthVersionLast="47" xr6:coauthVersionMax="47" xr10:uidLastSave="{00000000-0000-0000-0000-000000000000}"/>
  <workbookProtection workbookAlgorithmName="SHA-512" workbookHashValue="ABq8XSr1J8AYIZEdvV7Y1LxcSMdCD+bASu2jRXMLTe6u0gaJbLW57VyU9App7SIbsUru33D9w+LzCru3RyHYRg==" workbookSaltValue="fZ5KX1xg6Yopk4EaB1x+2w==" workbookSpinCount="100000" lockStructure="1"/>
  <bookViews>
    <workbookView xWindow="14295" yWindow="0" windowWidth="14610" windowHeight="15585" xr2:uid="{0CE48245-261F-4AA1-B16F-BDEE6373CC90}"/>
  </bookViews>
  <sheets>
    <sheet name="Procedures" sheetId="5" r:id="rId1"/>
    <sheet name="Org Change Details" sheetId="1" r:id="rId2"/>
    <sheet name="Current Org Chart" sheetId="3" r:id="rId3"/>
    <sheet name="Proposed Org Chart" sheetId="4" r:id="rId4"/>
    <sheet name="Salary Structures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" i="1" l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3" i="1"/>
  <c r="V27" i="1"/>
  <c r="W27" i="1" s="1"/>
  <c r="N27" i="1"/>
  <c r="O27" i="1" s="1"/>
  <c r="V26" i="1"/>
  <c r="W26" i="1" s="1"/>
  <c r="N26" i="1"/>
  <c r="O26" i="1" s="1"/>
  <c r="V25" i="1"/>
  <c r="W25" i="1" s="1"/>
  <c r="N25" i="1"/>
  <c r="O25" i="1" s="1"/>
  <c r="N19" i="1"/>
  <c r="O19" i="1" s="1"/>
  <c r="W24" i="1"/>
  <c r="W17" i="1"/>
  <c r="W16" i="1"/>
  <c r="W15" i="1"/>
  <c r="W14" i="1"/>
  <c r="W12" i="1"/>
  <c r="W7" i="1"/>
  <c r="W6" i="1"/>
  <c r="W5" i="1"/>
  <c r="V24" i="1"/>
  <c r="N24" i="1"/>
  <c r="O24" i="1" s="1"/>
  <c r="V23" i="1"/>
  <c r="W23" i="1" s="1"/>
  <c r="N23" i="1"/>
  <c r="O23" i="1" s="1"/>
  <c r="V22" i="1"/>
  <c r="W22" i="1" s="1"/>
  <c r="N22" i="1"/>
  <c r="O22" i="1" s="1"/>
  <c r="V21" i="1"/>
  <c r="W21" i="1" s="1"/>
  <c r="N21" i="1"/>
  <c r="O21" i="1" s="1"/>
  <c r="V20" i="1"/>
  <c r="W20" i="1" s="1"/>
  <c r="N20" i="1"/>
  <c r="O20" i="1" s="1"/>
  <c r="V19" i="1"/>
  <c r="W19" i="1" s="1"/>
  <c r="V18" i="1"/>
  <c r="W18" i="1" s="1"/>
  <c r="N18" i="1"/>
  <c r="O18" i="1" s="1"/>
  <c r="V17" i="1"/>
  <c r="N17" i="1"/>
  <c r="O17" i="1" s="1"/>
  <c r="V16" i="1"/>
  <c r="N16" i="1"/>
  <c r="O16" i="1" s="1"/>
  <c r="V15" i="1"/>
  <c r="N15" i="1"/>
  <c r="O15" i="1" s="1"/>
  <c r="V14" i="1"/>
  <c r="N14" i="1"/>
  <c r="O14" i="1" s="1"/>
  <c r="V13" i="1"/>
  <c r="W13" i="1" s="1"/>
  <c r="N13" i="1"/>
  <c r="O13" i="1" s="1"/>
  <c r="V12" i="1"/>
  <c r="N12" i="1"/>
  <c r="O12" i="1" s="1"/>
  <c r="V11" i="1"/>
  <c r="W11" i="1" s="1"/>
  <c r="N11" i="1"/>
  <c r="O11" i="1" s="1"/>
  <c r="V10" i="1"/>
  <c r="W10" i="1" s="1"/>
  <c r="N10" i="1"/>
  <c r="O10" i="1" s="1"/>
  <c r="V9" i="1"/>
  <c r="W9" i="1" s="1"/>
  <c r="N9" i="1"/>
  <c r="O9" i="1" s="1"/>
  <c r="V8" i="1"/>
  <c r="W8" i="1" s="1"/>
  <c r="O8" i="1"/>
  <c r="N8" i="1"/>
  <c r="V7" i="1"/>
  <c r="N7" i="1"/>
  <c r="O7" i="1" s="1"/>
  <c r="V6" i="1"/>
  <c r="N6" i="1"/>
  <c r="O6" i="1" s="1"/>
  <c r="V5" i="1"/>
  <c r="N5" i="1"/>
  <c r="O5" i="1" s="1"/>
  <c r="V4" i="1"/>
  <c r="W4" i="1" s="1"/>
  <c r="N4" i="1"/>
  <c r="O4" i="1" s="1"/>
  <c r="V3" i="1"/>
  <c r="W3" i="1" s="1"/>
  <c r="N3" i="1"/>
  <c r="O3" i="1" s="1"/>
</calcChain>
</file>

<file path=xl/sharedStrings.xml><?xml version="1.0" encoding="utf-8"?>
<sst xmlns="http://schemas.openxmlformats.org/spreadsheetml/2006/main" count="137" uniqueCount="70">
  <si>
    <t>CURRENT</t>
  </si>
  <si>
    <t>PROPOSED</t>
  </si>
  <si>
    <t>COMPENSATION DETERMINATION</t>
  </si>
  <si>
    <t>Empl ID</t>
  </si>
  <si>
    <t>Name</t>
  </si>
  <si>
    <t>Department</t>
  </si>
  <si>
    <t>Position #</t>
  </si>
  <si>
    <t>Job Title</t>
  </si>
  <si>
    <t>Job Code</t>
  </si>
  <si>
    <t>Grade</t>
  </si>
  <si>
    <t>Salary</t>
  </si>
  <si>
    <t>Compa Ratio</t>
  </si>
  <si>
    <t>Job Code, if known</t>
  </si>
  <si>
    <t>Increase Amount</t>
  </si>
  <si>
    <t>% Increase</t>
  </si>
  <si>
    <t>Compensation Notes</t>
  </si>
  <si>
    <t>Grade Type</t>
  </si>
  <si>
    <t>Min</t>
  </si>
  <si>
    <t>Midpoint</t>
  </si>
  <si>
    <t>Max</t>
  </si>
  <si>
    <t>Min 40-hour</t>
  </si>
  <si>
    <t>Mid 40-hour</t>
  </si>
  <si>
    <t>Max 40-hour</t>
  </si>
  <si>
    <t>37.5 Hour General Structure</t>
  </si>
  <si>
    <t>25</t>
  </si>
  <si>
    <t>27S</t>
  </si>
  <si>
    <t>40 Hour General Structure</t>
  </si>
  <si>
    <t>26</t>
  </si>
  <si>
    <t>28S</t>
  </si>
  <si>
    <t>27</t>
  </si>
  <si>
    <t>29S</t>
  </si>
  <si>
    <t>28</t>
  </si>
  <si>
    <t>30S</t>
  </si>
  <si>
    <t>29</t>
  </si>
  <si>
    <t>31S</t>
  </si>
  <si>
    <t>30</t>
  </si>
  <si>
    <t>32S</t>
  </si>
  <si>
    <t>31</t>
  </si>
  <si>
    <t>33S</t>
  </si>
  <si>
    <t>32</t>
  </si>
  <si>
    <t>34S</t>
  </si>
  <si>
    <t>33</t>
  </si>
  <si>
    <t>35S</t>
  </si>
  <si>
    <t>34</t>
  </si>
  <si>
    <t>36S</t>
  </si>
  <si>
    <t>35</t>
  </si>
  <si>
    <t>36</t>
  </si>
  <si>
    <t>PROCEDURES</t>
  </si>
  <si>
    <t>EMPLOYEE</t>
  </si>
  <si>
    <t>Reorganization Notes/ Salary Review Justification</t>
  </si>
  <si>
    <t>Secure the appropriate approvals via email.</t>
  </si>
  <si>
    <t>Reorganization Requests</t>
  </si>
  <si>
    <t>Salary Review</t>
  </si>
  <si>
    <t>This file should be used for reorganization requests or multiple salary review requests.</t>
  </si>
  <si>
    <t>In either case, both the Employee &amp; Current information columns (columns A-H) on the Org Change Details tab need to be fully completed.</t>
  </si>
  <si>
    <t>Position descriptions updated with track changes for each impacted position must accompany a reorganization request. Obtain approval from centralized area(s), e.g., OCM, IT, before submission, if applicable.</t>
  </si>
  <si>
    <t>-Completed Organization Change Request file</t>
  </si>
  <si>
    <t>-Current Org Chart</t>
  </si>
  <si>
    <t>-Updated position descriptions with track changes, if applicable</t>
  </si>
  <si>
    <t>-Approvals</t>
  </si>
  <si>
    <t>-Updated position descriptions with track changes</t>
  </si>
  <si>
    <t>-Proposed Org Chart</t>
  </si>
  <si>
    <t>Last updated: 11/22/2024</t>
  </si>
  <si>
    <t>Compensation will begin review after all required documentation is submitted. Changes will become effective on the first day of the next full pay period following Compensation approval.</t>
  </si>
  <si>
    <t>Required documentation includes the following:</t>
  </si>
  <si>
    <t>Submit this completed file along with required documation and email to Compensation at hr-class@udel.edu</t>
  </si>
  <si>
    <t>Min 37.5-hour</t>
  </si>
  <si>
    <t>Midpoint 37.5-hour</t>
  </si>
  <si>
    <t>Max 37.5-hour</t>
  </si>
  <si>
    <t>Select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</si>
</sst>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000"/>
    <numFmt numFmtId="166" formatCode="0.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u val="double"/>
      <sz val="14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DE9E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  <protection hidden="1"/>
    </xf>
    <xf numFmtId="164" fontId="2" fillId="5" borderId="6" xfId="0" applyNumberFormat="1" applyFont="1" applyFill="1" applyBorder="1" applyAlignment="1" applyProtection="1">
      <alignment horizontal="center" vertical="center" wrapText="1"/>
      <protection hidden="1"/>
    </xf>
    <xf numFmtId="10" fontId="2" fillId="5" borderId="6" xfId="0" applyNumberFormat="1" applyFont="1" applyFill="1" applyBorder="1" applyAlignment="1" applyProtection="1">
      <alignment horizontal="center" vertical="center" wrapText="1"/>
      <protection hidden="1"/>
    </xf>
    <xf numFmtId="165" fontId="2" fillId="5" borderId="6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locked="0"/>
    </xf>
    <xf numFmtId="0" fontId="0" fillId="2" borderId="7" xfId="0" applyFill="1" applyBorder="1" applyProtection="1">
      <protection locked="0"/>
    </xf>
    <xf numFmtId="0" fontId="0" fillId="3" borderId="0" xfId="0" applyFill="1" applyProtection="1">
      <protection locked="0"/>
    </xf>
    <xf numFmtId="164" fontId="0" fillId="3" borderId="0" xfId="0" applyNumberFormat="1" applyFill="1" applyProtection="1">
      <protection locked="0"/>
    </xf>
    <xf numFmtId="164" fontId="0" fillId="4" borderId="0" xfId="0" applyNumberFormat="1" applyFill="1" applyProtection="1">
      <protection locked="0"/>
    </xf>
    <xf numFmtId="0" fontId="3" fillId="2" borderId="0" xfId="0" applyFont="1" applyFill="1" applyProtection="1">
      <protection locked="0"/>
    </xf>
    <xf numFmtId="0" fontId="2" fillId="6" borderId="0" xfId="0" applyFont="1" applyFill="1"/>
    <xf numFmtId="164" fontId="2" fillId="6" borderId="0" xfId="0" applyNumberFormat="1" applyFont="1" applyFill="1"/>
    <xf numFmtId="0" fontId="2" fillId="0" borderId="0" xfId="0" applyFont="1"/>
    <xf numFmtId="164" fontId="0" fillId="0" borderId="0" xfId="0" applyNumberFormat="1"/>
    <xf numFmtId="0" fontId="4" fillId="0" borderId="0" xfId="0" applyFont="1"/>
    <xf numFmtId="0" fontId="4" fillId="0" borderId="6" xfId="0" applyFont="1" applyBorder="1"/>
    <xf numFmtId="0" fontId="5" fillId="0" borderId="0" xfId="0" applyFont="1"/>
    <xf numFmtId="0" fontId="4" fillId="0" borderId="8" xfId="0" quotePrefix="1" applyFont="1" applyBorder="1"/>
    <xf numFmtId="0" fontId="4" fillId="0" borderId="10" xfId="0" quotePrefix="1" applyFont="1" applyBorder="1"/>
    <xf numFmtId="0" fontId="4" fillId="0" borderId="13" xfId="0" quotePrefix="1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2" fontId="0" fillId="3" borderId="7" xfId="0" applyNumberFormat="1" applyFill="1" applyBorder="1"/>
    <xf numFmtId="164" fontId="0" fillId="4" borderId="0" xfId="0" applyNumberFormat="1" applyFill="1"/>
    <xf numFmtId="166" fontId="0" fillId="4" borderId="0" xfId="1" applyNumberFormat="1" applyFont="1" applyFill="1" applyProtection="1"/>
    <xf numFmtId="2" fontId="0" fillId="4" borderId="7" xfId="0" applyNumberFormat="1" applyFill="1" applyBorder="1"/>
    <xf numFmtId="164" fontId="0" fillId="5" borderId="0" xfId="0" applyNumberFormat="1" applyFill="1"/>
    <xf numFmtId="166" fontId="0" fillId="5" borderId="0" xfId="1" applyNumberFormat="1" applyFont="1" applyFill="1" applyProtection="1"/>
    <xf numFmtId="2" fontId="0" fillId="5" borderId="7" xfId="0" applyNumberFormat="1" applyFill="1" applyBorder="1"/>
    <xf numFmtId="165" fontId="0" fillId="4" borderId="0" xfId="0" applyNumberFormat="1" applyFill="1" applyProtection="1">
      <protection locked="0"/>
    </xf>
    <xf numFmtId="0" fontId="0" fillId="5" borderId="0" xfId="0" applyFill="1" applyProtection="1">
      <protection locked="0"/>
    </xf>
    <xf numFmtId="164" fontId="0" fillId="5" borderId="0" xfId="0" applyNumberFormat="1" applyFill="1" applyProtection="1">
      <protection locked="0"/>
    </xf>
    <xf numFmtId="2" fontId="0" fillId="4" borderId="0" xfId="0" applyNumberFormat="1" applyFill="1" applyAlignment="1" applyProtection="1">
      <alignment wrapText="1"/>
      <protection locked="0"/>
    </xf>
    <xf numFmtId="0" fontId="0" fillId="5" borderId="7" xfId="0" applyFill="1" applyBorder="1" applyAlignment="1" applyProtection="1">
      <alignment wrapText="1"/>
      <protection locked="0"/>
    </xf>
    <xf numFmtId="0" fontId="0" fillId="3" borderId="0" xfId="0" applyFill="1" applyAlignment="1" applyProtection="1">
      <alignment wrapText="1"/>
      <protection locked="0"/>
    </xf>
    <xf numFmtId="165" fontId="0" fillId="4" borderId="0" xfId="0" applyNumberFormat="1" applyFill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5" borderId="8" xfId="0" applyFill="1" applyBorder="1" applyAlignment="1" applyProtection="1">
      <alignment wrapText="1"/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2" xfId="0" applyFont="1" applyFill="1" applyBorder="1" applyAlignment="1" applyProtection="1">
      <alignment horizontal="center"/>
      <protection hidden="1"/>
    </xf>
    <xf numFmtId="0" fontId="2" fillId="5" borderId="5" xfId="0" applyFont="1" applyFill="1" applyBorder="1" applyAlignment="1" applyProtection="1">
      <alignment horizontal="center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AF95B-C266-4E59-9597-69E94D38196F}">
  <dimension ref="B1:K27"/>
  <sheetViews>
    <sheetView showGridLines="0" tabSelected="1" workbookViewId="0">
      <selection activeCell="C17" sqref="C17"/>
    </sheetView>
  </sheetViews>
  <sheetFormatPr defaultColWidth="8.85546875" defaultRowHeight="18.75" x14ac:dyDescent="0.3"/>
  <cols>
    <col min="1" max="1" width="2.28515625" style="22" customWidth="1"/>
    <col min="2" max="2" width="57.28515625" style="22" customWidth="1"/>
    <col min="3" max="3" width="69.28515625" style="22" customWidth="1"/>
    <col min="4" max="16384" width="8.85546875" style="22"/>
  </cols>
  <sheetData>
    <row r="1" spans="2:11" ht="24.75" thickBot="1" x14ac:dyDescent="0.45">
      <c r="B1" s="49" t="s">
        <v>47</v>
      </c>
      <c r="C1" s="49"/>
      <c r="D1" s="24"/>
      <c r="E1" s="24"/>
      <c r="F1" s="24"/>
      <c r="G1" s="24"/>
      <c r="H1" s="24"/>
      <c r="I1" s="24"/>
      <c r="J1" s="24"/>
      <c r="K1" s="24"/>
    </row>
    <row r="3" spans="2:11" x14ac:dyDescent="0.3">
      <c r="B3" s="22" t="s">
        <v>53</v>
      </c>
    </row>
    <row r="5" spans="2:11" x14ac:dyDescent="0.3">
      <c r="B5" s="22" t="s">
        <v>54</v>
      </c>
    </row>
    <row r="7" spans="2:11" x14ac:dyDescent="0.3">
      <c r="B7" s="22" t="s">
        <v>55</v>
      </c>
    </row>
    <row r="9" spans="2:11" x14ac:dyDescent="0.3">
      <c r="B9" s="22" t="s">
        <v>50</v>
      </c>
    </row>
    <row r="11" spans="2:11" x14ac:dyDescent="0.3">
      <c r="B11" s="22" t="s">
        <v>65</v>
      </c>
    </row>
    <row r="13" spans="2:11" x14ac:dyDescent="0.3">
      <c r="B13" s="47" t="s">
        <v>64</v>
      </c>
      <c r="C13" s="48"/>
    </row>
    <row r="14" spans="2:11" x14ac:dyDescent="0.3">
      <c r="B14" s="28" t="s">
        <v>51</v>
      </c>
      <c r="C14" s="29" t="s">
        <v>52</v>
      </c>
    </row>
    <row r="15" spans="2:11" x14ac:dyDescent="0.3">
      <c r="B15" s="25" t="s">
        <v>56</v>
      </c>
      <c r="C15" s="26" t="s">
        <v>56</v>
      </c>
    </row>
    <row r="16" spans="2:11" x14ac:dyDescent="0.3">
      <c r="B16" s="25" t="s">
        <v>57</v>
      </c>
      <c r="C16" s="26" t="s">
        <v>58</v>
      </c>
    </row>
    <row r="17" spans="2:3" x14ac:dyDescent="0.3">
      <c r="B17" s="25" t="s">
        <v>61</v>
      </c>
      <c r="C17" s="26" t="s">
        <v>59</v>
      </c>
    </row>
    <row r="18" spans="2:3" x14ac:dyDescent="0.3">
      <c r="B18" s="25" t="s">
        <v>60</v>
      </c>
      <c r="C18" s="26"/>
    </row>
    <row r="19" spans="2:3" x14ac:dyDescent="0.3">
      <c r="B19" s="27" t="s">
        <v>59</v>
      </c>
      <c r="C19" s="23"/>
    </row>
    <row r="21" spans="2:3" x14ac:dyDescent="0.3">
      <c r="B21" s="22" t="s">
        <v>63</v>
      </c>
    </row>
    <row r="27" spans="2:3" x14ac:dyDescent="0.3">
      <c r="B27" s="22" t="s">
        <v>62</v>
      </c>
    </row>
  </sheetData>
  <sheetProtection algorithmName="SHA-512" hashValue="c22NArbmYg27hI81jwTO8OAdw/30MVkdkLEf196eu/24ZqS+/nQUb3531TZCa5UBnB0DWz+I9Ehxg5FXmO88NA==" saltValue="uCsV4J1/dvHFd0nW2Sau3A==" spinCount="100000" sheet="1" objects="1" scenarios="1" selectLockedCells="1"/>
  <mergeCells count="2">
    <mergeCell ref="B13:C13"/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1F4C2-0CF0-4EFE-977E-B92F90A1A116}">
  <dimension ref="A1:Y27"/>
  <sheetViews>
    <sheetView workbookViewId="0">
      <selection activeCell="A3" sqref="A3"/>
    </sheetView>
  </sheetViews>
  <sheetFormatPr defaultRowHeight="15" x14ac:dyDescent="0.25"/>
  <cols>
    <col min="1" max="1" width="10.140625" customWidth="1"/>
    <col min="2" max="2" width="21.7109375" customWidth="1"/>
    <col min="3" max="3" width="20.140625" customWidth="1"/>
    <col min="4" max="4" width="11.28515625" customWidth="1"/>
    <col min="5" max="5" width="30.5703125" customWidth="1"/>
    <col min="8" max="8" width="10.5703125" customWidth="1"/>
    <col min="10" max="10" width="30.5703125" customWidth="1"/>
    <col min="11" max="11" width="10.42578125" customWidth="1"/>
    <col min="13" max="13" width="10.5703125" customWidth="1"/>
    <col min="17" max="17" width="25.7109375" customWidth="1"/>
    <col min="18" max="18" width="30.5703125" customWidth="1"/>
    <col min="21" max="21" width="10.5703125" customWidth="1"/>
    <col min="25" max="25" width="18.28515625" customWidth="1"/>
  </cols>
  <sheetData>
    <row r="1" spans="1:25" ht="15.75" thickBot="1" x14ac:dyDescent="0.3">
      <c r="A1" s="50" t="s">
        <v>48</v>
      </c>
      <c r="B1" s="51"/>
      <c r="C1" s="51"/>
      <c r="D1" s="52"/>
      <c r="E1" s="53" t="s">
        <v>0</v>
      </c>
      <c r="F1" s="54"/>
      <c r="G1" s="54"/>
      <c r="H1" s="54"/>
      <c r="I1" s="55"/>
      <c r="J1" s="56" t="s">
        <v>1</v>
      </c>
      <c r="K1" s="57"/>
      <c r="L1" s="57"/>
      <c r="M1" s="57"/>
      <c r="N1" s="57"/>
      <c r="O1" s="57"/>
      <c r="P1" s="57"/>
      <c r="Q1" s="58"/>
      <c r="R1" s="59" t="s">
        <v>2</v>
      </c>
      <c r="S1" s="60"/>
      <c r="T1" s="60"/>
      <c r="U1" s="60"/>
      <c r="V1" s="60"/>
      <c r="W1" s="60"/>
      <c r="X1" s="60"/>
      <c r="Y1" s="61"/>
    </row>
    <row r="2" spans="1:25" ht="30" x14ac:dyDescent="0.25">
      <c r="A2" s="1" t="s">
        <v>3</v>
      </c>
      <c r="B2" s="1" t="s">
        <v>4</v>
      </c>
      <c r="C2" s="1" t="s">
        <v>5</v>
      </c>
      <c r="D2" s="1" t="s">
        <v>6</v>
      </c>
      <c r="E2" s="2" t="s">
        <v>7</v>
      </c>
      <c r="F2" s="2" t="s">
        <v>8</v>
      </c>
      <c r="G2" s="2" t="s">
        <v>9</v>
      </c>
      <c r="H2" s="3" t="s">
        <v>10</v>
      </c>
      <c r="I2" s="4" t="s">
        <v>11</v>
      </c>
      <c r="J2" s="5" t="s">
        <v>7</v>
      </c>
      <c r="K2" s="5" t="s">
        <v>12</v>
      </c>
      <c r="L2" s="5" t="s">
        <v>9</v>
      </c>
      <c r="M2" s="6" t="s">
        <v>10</v>
      </c>
      <c r="N2" s="7" t="s">
        <v>13</v>
      </c>
      <c r="O2" s="7" t="s">
        <v>14</v>
      </c>
      <c r="P2" s="5" t="s">
        <v>11</v>
      </c>
      <c r="Q2" s="5" t="s">
        <v>49</v>
      </c>
      <c r="R2" s="8" t="s">
        <v>7</v>
      </c>
      <c r="S2" s="8" t="s">
        <v>8</v>
      </c>
      <c r="T2" s="8" t="s">
        <v>9</v>
      </c>
      <c r="U2" s="9" t="s">
        <v>10</v>
      </c>
      <c r="V2" s="8" t="s">
        <v>13</v>
      </c>
      <c r="W2" s="10" t="s">
        <v>14</v>
      </c>
      <c r="X2" s="11" t="s">
        <v>11</v>
      </c>
      <c r="Y2" s="8" t="s">
        <v>15</v>
      </c>
    </row>
    <row r="3" spans="1:25" ht="15" customHeight="1" x14ac:dyDescent="0.25">
      <c r="A3" s="12"/>
      <c r="B3" s="44"/>
      <c r="C3" s="44"/>
      <c r="D3" s="13"/>
      <c r="E3" s="42"/>
      <c r="F3" s="14"/>
      <c r="G3" s="14"/>
      <c r="H3" s="15"/>
      <c r="I3" s="30">
        <f>IF(H3="",0,IF(RIGHT(G3,1)="S",H3/VLOOKUP(G3,'Salary Structures'!K:M,3,FALSE),IF(RIGHT(E3,1)="*",H3/VLOOKUP(LEFT(G3,2),'Salary Structures'!T:V,3,FALSE),H3/(VLOOKUP(LEFT(G3,2),'Salary Structures'!B:D,3,FALSE)))))</f>
        <v>0</v>
      </c>
      <c r="J3" s="43"/>
      <c r="K3" s="37"/>
      <c r="L3" s="37"/>
      <c r="M3" s="16"/>
      <c r="N3" s="31">
        <f t="shared" ref="N3:N24" si="0">M3-H3</f>
        <v>0</v>
      </c>
      <c r="O3" s="32">
        <f>IF(N3&lt;&gt;0,N3/H3,0%)</f>
        <v>0</v>
      </c>
      <c r="P3" s="33">
        <f>IF(M3="",0,IF(RIGHT(L3,1)="S",M3/VLOOKUP(L3,'Salary Structures'!K:M,3,FALSE),IF(RIGHT(J3,1)="*",M3/VLOOKUP(LEFT(L3,2),'Salary Structures'!T:V,3,FALSE),M3/(VLOOKUP(LEFT(L3,2),'Salary Structures'!B:D,3,FALSE)))))</f>
        <v>0</v>
      </c>
      <c r="Q3" s="40"/>
      <c r="R3" s="46"/>
      <c r="S3" s="38"/>
      <c r="T3" s="38"/>
      <c r="U3" s="39"/>
      <c r="V3" s="34">
        <f t="shared" ref="V3:V24" si="1">U3-H3</f>
        <v>0</v>
      </c>
      <c r="W3" s="35">
        <f>IF(V3&lt;&gt;0,V3/P3,0%)</f>
        <v>0</v>
      </c>
      <c r="X3" s="36">
        <f>IF(U3="",0,IF(RIGHT(T3,1)="S",U3/VLOOKUP(T3,'Salary Structures'!K:M,3,FALSE),IF(RIGHT(R3,1)="*",U3/VLOOKUP(LEFT(T3,2),'Salary Structures'!T:V,3,FALSE),U3/(VLOOKUP(LEFT(T3,2),'Salary Structures'!B:D,3,FALSE)))))</f>
        <v>0</v>
      </c>
      <c r="Y3" s="41"/>
    </row>
    <row r="4" spans="1:25" x14ac:dyDescent="0.25">
      <c r="A4" s="12"/>
      <c r="B4" s="44"/>
      <c r="C4" s="44"/>
      <c r="D4" s="13"/>
      <c r="E4" s="42"/>
      <c r="F4" s="14"/>
      <c r="G4" s="14"/>
      <c r="H4" s="15"/>
      <c r="I4" s="30">
        <f>IF(H4="",0,IF(RIGHT(G4,1)="S",H4/VLOOKUP(G4,'Salary Structures'!K:M,3,FALSE),IF(RIGHT(E4,1)="*",H4/VLOOKUP(LEFT(G4,2),'Salary Structures'!T:V,3,FALSE),H4/(VLOOKUP(LEFT(G4,2),'Salary Structures'!B:D,3,FALSE)))))</f>
        <v>0</v>
      </c>
      <c r="J4" s="43"/>
      <c r="K4" s="37"/>
      <c r="L4" s="37"/>
      <c r="M4" s="16"/>
      <c r="N4" s="31">
        <f t="shared" si="0"/>
        <v>0</v>
      </c>
      <c r="O4" s="32">
        <f>IF(N4&lt;&gt;0,N4/H4,0%)</f>
        <v>0</v>
      </c>
      <c r="P4" s="33">
        <f>IF(M4="",0,IF(RIGHT(L4,1)="S",M4/VLOOKUP(L4,'Salary Structures'!K:M,3,FALSE),IF(RIGHT(J4,1)="*",M4/VLOOKUP(LEFT(L4,2),'Salary Structures'!T:V,3,FALSE),M4/(VLOOKUP(LEFT(L4,2),'Salary Structures'!B:D,3,FALSE)))))</f>
        <v>0</v>
      </c>
      <c r="Q4" s="40"/>
      <c r="R4" s="46"/>
      <c r="S4" s="38"/>
      <c r="T4" s="38"/>
      <c r="U4" s="39"/>
      <c r="V4" s="34">
        <f t="shared" si="1"/>
        <v>0</v>
      </c>
      <c r="W4" s="35">
        <f>IF(V4&lt;&gt;0,V4/P4,0%)</f>
        <v>0</v>
      </c>
      <c r="X4" s="36">
        <f>IF(U4="",0,IF(RIGHT(T4,1)="S",U4/VLOOKUP(T4,'Salary Structures'!K:M,3,FALSE),IF(RIGHT(R4,1)="*",U4/VLOOKUP(LEFT(T4,2),'Salary Structures'!T:V,3,FALSE),U4/(VLOOKUP(LEFT(T4,2),'Salary Structures'!B:D,3,FALSE)))))</f>
        <v>0</v>
      </c>
      <c r="Y4" s="41"/>
    </row>
    <row r="5" spans="1:25" x14ac:dyDescent="0.25">
      <c r="A5" s="12"/>
      <c r="B5" s="44"/>
      <c r="C5" s="44"/>
      <c r="D5" s="13"/>
      <c r="E5" s="42"/>
      <c r="F5" s="14"/>
      <c r="G5" s="14"/>
      <c r="H5" s="15"/>
      <c r="I5" s="30">
        <f>IF(H5="",0,IF(RIGHT(G5,1)="S",H5/VLOOKUP(G5,'Salary Structures'!K:M,3,FALSE),IF(RIGHT(E5,1)="*",H5/VLOOKUP(LEFT(G5,2),'Salary Structures'!T:V,3,FALSE),H5/(VLOOKUP(LEFT(G5,2),'Salary Structures'!B:D,3,FALSE)))))</f>
        <v>0</v>
      </c>
      <c r="J5" s="43"/>
      <c r="K5" s="37"/>
      <c r="L5" s="37"/>
      <c r="M5" s="16"/>
      <c r="N5" s="31">
        <f t="shared" si="0"/>
        <v>0</v>
      </c>
      <c r="O5" s="32">
        <f>IF(N5&lt;&gt;0,N5/H5,0%)</f>
        <v>0</v>
      </c>
      <c r="P5" s="33">
        <f>IF(M5="",0,IF(RIGHT(L5,1)="S",M5/VLOOKUP(L5,'Salary Structures'!K:M,3,FALSE),IF(RIGHT(J5,1)="*",M5/VLOOKUP(LEFT(L5,2),'Salary Structures'!T:V,3,FALSE),M5/(VLOOKUP(LEFT(L5,2),'Salary Structures'!B:D,3,FALSE)))))</f>
        <v>0</v>
      </c>
      <c r="Q5" s="40"/>
      <c r="R5" s="46"/>
      <c r="S5" s="38"/>
      <c r="T5" s="38"/>
      <c r="U5" s="39"/>
      <c r="V5" s="34">
        <f t="shared" si="1"/>
        <v>0</v>
      </c>
      <c r="W5" s="35">
        <f>IF(V5&lt;&gt;0,V5/P5,0%)</f>
        <v>0</v>
      </c>
      <c r="X5" s="36">
        <f>IF(U5="",0,IF(RIGHT(T5,1)="S",U5/VLOOKUP(T5,'Salary Structures'!K:M,3,FALSE),IF(RIGHT(R5,1)="*",U5/VLOOKUP(LEFT(T5,2),'Salary Structures'!T:V,3,FALSE),U5/(VLOOKUP(LEFT(T5,2),'Salary Structures'!B:D,3,FALSE)))))</f>
        <v>0</v>
      </c>
      <c r="Y5" s="41"/>
    </row>
    <row r="6" spans="1:25" x14ac:dyDescent="0.25">
      <c r="A6" s="12"/>
      <c r="B6" s="44"/>
      <c r="C6" s="44"/>
      <c r="D6" s="13"/>
      <c r="E6" s="42"/>
      <c r="F6" s="14"/>
      <c r="G6" s="14"/>
      <c r="H6" s="15"/>
      <c r="I6" s="30">
        <f>IF(H6="",0,IF(RIGHT(G6,1)="S",H6/VLOOKUP(G6,'Salary Structures'!K:M,3,FALSE),IF(RIGHT(E6,1)="*",H6/VLOOKUP(LEFT(G6,2),'Salary Structures'!T:V,3,FALSE),H6/(VLOOKUP(LEFT(G6,2),'Salary Structures'!B:D,3,FALSE)))))</f>
        <v>0</v>
      </c>
      <c r="J6" s="43"/>
      <c r="K6" s="37"/>
      <c r="L6" s="37"/>
      <c r="M6" s="16"/>
      <c r="N6" s="31">
        <f t="shared" si="0"/>
        <v>0</v>
      </c>
      <c r="O6" s="32">
        <f>IF(N6&lt;&gt;0,N6/H6,0%)</f>
        <v>0</v>
      </c>
      <c r="P6" s="33">
        <f>IF(M6="",0,IF(RIGHT(L6,1)="S",M6/VLOOKUP(L6,'Salary Structures'!K:M,3,FALSE),IF(RIGHT(J6,1)="*",M6/VLOOKUP(LEFT(L6,2),'Salary Structures'!T:V,3,FALSE),M6/(VLOOKUP(LEFT(L6,2),'Salary Structures'!B:D,3,FALSE)))))</f>
        <v>0</v>
      </c>
      <c r="Q6" s="40"/>
      <c r="R6" s="46"/>
      <c r="S6" s="38"/>
      <c r="T6" s="38"/>
      <c r="U6" s="39"/>
      <c r="V6" s="34">
        <f t="shared" si="1"/>
        <v>0</v>
      </c>
      <c r="W6" s="35">
        <f>IF(V6&lt;&gt;0,V6/P6,0%)</f>
        <v>0</v>
      </c>
      <c r="X6" s="36">
        <f>IF(U6="",0,IF(RIGHT(T6,1)="S",U6/VLOOKUP(T6,'Salary Structures'!K:M,3,FALSE),IF(RIGHT(R6,1)="*",U6/VLOOKUP(LEFT(T6,2),'Salary Structures'!T:V,3,FALSE),U6/(VLOOKUP(LEFT(T6,2),'Salary Structures'!B:D,3,FALSE)))))</f>
        <v>0</v>
      </c>
      <c r="Y6" s="41"/>
    </row>
    <row r="7" spans="1:25" x14ac:dyDescent="0.25">
      <c r="A7" s="17"/>
      <c r="B7" s="45"/>
      <c r="C7" s="44"/>
      <c r="D7" s="13"/>
      <c r="E7" s="42"/>
      <c r="F7" s="14"/>
      <c r="G7" s="14"/>
      <c r="H7" s="15"/>
      <c r="I7" s="30">
        <f>IF(H7="",0,IF(RIGHT(G7,1)="S",H7/VLOOKUP(G7,'Salary Structures'!K:M,3,FALSE),IF(RIGHT(E7,1)="*",H7/VLOOKUP(LEFT(G7,2),'Salary Structures'!T:V,3,FALSE),H7/(VLOOKUP(LEFT(G7,2),'Salary Structures'!B:D,3,FALSE)))))</f>
        <v>0</v>
      </c>
      <c r="J7" s="43"/>
      <c r="K7" s="37"/>
      <c r="L7" s="37"/>
      <c r="M7" s="16"/>
      <c r="N7" s="31">
        <f t="shared" si="0"/>
        <v>0</v>
      </c>
      <c r="O7" s="32">
        <f t="shared" ref="O7:O24" si="2">IF(N7&lt;&gt;0,N7/H7,0%)</f>
        <v>0</v>
      </c>
      <c r="P7" s="33">
        <f>IF(M7="",0,IF(RIGHT(L7,1)="S",M7/VLOOKUP(L7,'Salary Structures'!K:M,3,FALSE),IF(RIGHT(J7,1)="*",M7/VLOOKUP(LEFT(L7,2),'Salary Structures'!T:V,3,FALSE),M7/(VLOOKUP(LEFT(L7,2),'Salary Structures'!B:D,3,FALSE)))))</f>
        <v>0</v>
      </c>
      <c r="Q7" s="40"/>
      <c r="R7" s="46"/>
      <c r="S7" s="38"/>
      <c r="T7" s="38"/>
      <c r="U7" s="39"/>
      <c r="V7" s="34">
        <f t="shared" si="1"/>
        <v>0</v>
      </c>
      <c r="W7" s="35">
        <f t="shared" ref="W7:W24" si="3">IF(V7&lt;&gt;0,V7/P7,0%)</f>
        <v>0</v>
      </c>
      <c r="X7" s="36">
        <f>IF(U7="",0,IF(RIGHT(T7,1)="S",U7/VLOOKUP(T7,'Salary Structures'!K:M,3,FALSE),IF(RIGHT(R7,1)="*",U7/VLOOKUP(LEFT(T7,2),'Salary Structures'!T:V,3,FALSE),U7/(VLOOKUP(LEFT(T7,2),'Salary Structures'!B:D,3,FALSE)))))</f>
        <v>0</v>
      </c>
      <c r="Y7" s="41"/>
    </row>
    <row r="8" spans="1:25" x14ac:dyDescent="0.25">
      <c r="A8" s="12"/>
      <c r="B8" s="44"/>
      <c r="C8" s="44"/>
      <c r="D8" s="13"/>
      <c r="E8" s="42"/>
      <c r="F8" s="14"/>
      <c r="G8" s="14"/>
      <c r="H8" s="15"/>
      <c r="I8" s="30">
        <f>IF(H8="",0,IF(RIGHT(G8,1)="S",H8/VLOOKUP(G8,'Salary Structures'!K:M,3,FALSE),IF(RIGHT(E8,1)="*",H8/VLOOKUP(LEFT(G8,2),'Salary Structures'!T:V,3,FALSE),H8/(VLOOKUP(LEFT(G8,2),'Salary Structures'!B:D,3,FALSE)))))</f>
        <v>0</v>
      </c>
      <c r="J8" s="43"/>
      <c r="K8" s="37"/>
      <c r="L8" s="37"/>
      <c r="M8" s="16"/>
      <c r="N8" s="31">
        <f t="shared" si="0"/>
        <v>0</v>
      </c>
      <c r="O8" s="32">
        <f t="shared" si="2"/>
        <v>0</v>
      </c>
      <c r="P8" s="33">
        <f>IF(M8="",0,IF(RIGHT(L8,1)="S",M8/VLOOKUP(L8,'Salary Structures'!K:M,3,FALSE),IF(RIGHT(J8,1)="*",M8/VLOOKUP(LEFT(L8,2),'Salary Structures'!T:V,3,FALSE),M8/(VLOOKUP(LEFT(L8,2),'Salary Structures'!B:D,3,FALSE)))))</f>
        <v>0</v>
      </c>
      <c r="Q8" s="40"/>
      <c r="R8" s="46"/>
      <c r="S8" s="38"/>
      <c r="T8" s="38"/>
      <c r="U8" s="39"/>
      <c r="V8" s="34">
        <f t="shared" si="1"/>
        <v>0</v>
      </c>
      <c r="W8" s="35">
        <f t="shared" si="3"/>
        <v>0</v>
      </c>
      <c r="X8" s="36">
        <f>IF(U8="",0,IF(RIGHT(T8,1)="S",U8/VLOOKUP(T8,'Salary Structures'!K:M,3,FALSE),IF(RIGHT(R8,1)="*",U8/VLOOKUP(LEFT(T8,2),'Salary Structures'!T:V,3,FALSE),U8/(VLOOKUP(LEFT(T8,2),'Salary Structures'!B:D,3,FALSE)))))</f>
        <v>0</v>
      </c>
      <c r="Y8" s="41"/>
    </row>
    <row r="9" spans="1:25" x14ac:dyDescent="0.25">
      <c r="A9" s="12"/>
      <c r="B9" s="44"/>
      <c r="C9" s="44"/>
      <c r="D9" s="13"/>
      <c r="E9" s="42"/>
      <c r="F9" s="14"/>
      <c r="G9" s="14"/>
      <c r="H9" s="15"/>
      <c r="I9" s="30">
        <f>IF(H9="",0,IF(RIGHT(G9,1)="S",H9/VLOOKUP(G9,'Salary Structures'!K:M,3,FALSE),IF(RIGHT(E9,1)="*",H9/VLOOKUP(LEFT(G9,2),'Salary Structures'!T:V,3,FALSE),H9/(VLOOKUP(LEFT(G9,2),'Salary Structures'!B:D,3,FALSE)))))</f>
        <v>0</v>
      </c>
      <c r="J9" s="43"/>
      <c r="K9" s="37"/>
      <c r="L9" s="37"/>
      <c r="M9" s="16"/>
      <c r="N9" s="31">
        <f t="shared" si="0"/>
        <v>0</v>
      </c>
      <c r="O9" s="32">
        <f t="shared" si="2"/>
        <v>0</v>
      </c>
      <c r="P9" s="33">
        <f>IF(M9="",0,IF(RIGHT(L9,1)="S",M9/VLOOKUP(L9,'Salary Structures'!K:M,3,FALSE),IF(RIGHT(J9,1)="*",M9/VLOOKUP(LEFT(L9,2),'Salary Structures'!T:V,3,FALSE),M9/(VLOOKUP(LEFT(L9,2),'Salary Structures'!B:D,3,FALSE)))))</f>
        <v>0</v>
      </c>
      <c r="Q9" s="40"/>
      <c r="R9" s="46"/>
      <c r="S9" s="38"/>
      <c r="T9" s="38"/>
      <c r="U9" s="39"/>
      <c r="V9" s="34">
        <f t="shared" si="1"/>
        <v>0</v>
      </c>
      <c r="W9" s="35">
        <f t="shared" si="3"/>
        <v>0</v>
      </c>
      <c r="X9" s="36">
        <f>IF(U9="",0,IF(RIGHT(T9,1)="S",U9/VLOOKUP(T9,'Salary Structures'!K:M,3,FALSE),IF(RIGHT(R9,1)="*",U9/VLOOKUP(LEFT(T9,2),'Salary Structures'!T:V,3,FALSE),U9/(VLOOKUP(LEFT(T9,2),'Salary Structures'!B:D,3,FALSE)))))</f>
        <v>0</v>
      </c>
      <c r="Y9" s="41"/>
    </row>
    <row r="10" spans="1:25" x14ac:dyDescent="0.25">
      <c r="A10" s="12"/>
      <c r="B10" s="44"/>
      <c r="C10" s="44"/>
      <c r="D10" s="13"/>
      <c r="E10" s="42"/>
      <c r="F10" s="14"/>
      <c r="G10" s="14"/>
      <c r="H10" s="15"/>
      <c r="I10" s="30">
        <f>IF(H10="",0,IF(RIGHT(G10,1)="S",H10/VLOOKUP(G10,'Salary Structures'!K:M,3,FALSE),IF(RIGHT(E10,1)="*",H10/VLOOKUP(LEFT(G10,2),'Salary Structures'!T:V,3,FALSE),H10/(VLOOKUP(LEFT(G10,2),'Salary Structures'!B:D,3,FALSE)))))</f>
        <v>0</v>
      </c>
      <c r="J10" s="43"/>
      <c r="K10" s="37"/>
      <c r="L10" s="37"/>
      <c r="M10" s="16"/>
      <c r="N10" s="31">
        <f t="shared" si="0"/>
        <v>0</v>
      </c>
      <c r="O10" s="32">
        <f t="shared" si="2"/>
        <v>0</v>
      </c>
      <c r="P10" s="33">
        <f>IF(M10="",0,IF(RIGHT(L10,1)="S",M10/VLOOKUP(L10,'Salary Structures'!K:M,3,FALSE),IF(RIGHT(J10,1)="*",M10/VLOOKUP(LEFT(L10,2),'Salary Structures'!T:V,3,FALSE),M10/(VLOOKUP(LEFT(L10,2),'Salary Structures'!B:D,3,FALSE)))))</f>
        <v>0</v>
      </c>
      <c r="Q10" s="40"/>
      <c r="R10" s="46"/>
      <c r="S10" s="38"/>
      <c r="T10" s="38"/>
      <c r="U10" s="39"/>
      <c r="V10" s="34">
        <f t="shared" si="1"/>
        <v>0</v>
      </c>
      <c r="W10" s="35">
        <f t="shared" si="3"/>
        <v>0</v>
      </c>
      <c r="X10" s="36">
        <f>IF(U10="",0,IF(RIGHT(T10,1)="S",U10/VLOOKUP(T10,'Salary Structures'!K:M,3,FALSE),IF(RIGHT(R10,1)="*",U10/VLOOKUP(LEFT(T10,2),'Salary Structures'!T:V,3,FALSE),U10/(VLOOKUP(LEFT(T10,2),'Salary Structures'!B:D,3,FALSE)))))</f>
        <v>0</v>
      </c>
      <c r="Y10" s="41"/>
    </row>
    <row r="11" spans="1:25" x14ac:dyDescent="0.25">
      <c r="A11" s="12"/>
      <c r="B11" s="44"/>
      <c r="C11" s="44"/>
      <c r="D11" s="13"/>
      <c r="E11" s="42"/>
      <c r="F11" s="14"/>
      <c r="G11" s="14"/>
      <c r="H11" s="15"/>
      <c r="I11" s="30">
        <f>IF(H11="",0,IF(RIGHT(G11,1)="S",H11/VLOOKUP(G11,'Salary Structures'!K:M,3,FALSE),IF(RIGHT(E11,1)="*",H11/VLOOKUP(LEFT(G11,2),'Salary Structures'!T:V,3,FALSE),H11/(VLOOKUP(LEFT(G11,2),'Salary Structures'!B:D,3,FALSE)))))</f>
        <v>0</v>
      </c>
      <c r="J11" s="43"/>
      <c r="K11" s="37"/>
      <c r="L11" s="37"/>
      <c r="M11" s="16"/>
      <c r="N11" s="31">
        <f t="shared" si="0"/>
        <v>0</v>
      </c>
      <c r="O11" s="32">
        <f t="shared" si="2"/>
        <v>0</v>
      </c>
      <c r="P11" s="33">
        <f>IF(M11="",0,IF(RIGHT(L11,1)="S",M11/VLOOKUP(L11,'Salary Structures'!K:M,3,FALSE),IF(RIGHT(J11,1)="*",M11/VLOOKUP(LEFT(L11,2),'Salary Structures'!T:V,3,FALSE),M11/(VLOOKUP(LEFT(L11,2),'Salary Structures'!B:D,3,FALSE)))))</f>
        <v>0</v>
      </c>
      <c r="Q11" s="40"/>
      <c r="R11" s="46"/>
      <c r="S11" s="38"/>
      <c r="T11" s="38"/>
      <c r="U11" s="39"/>
      <c r="V11" s="34">
        <f t="shared" si="1"/>
        <v>0</v>
      </c>
      <c r="W11" s="35">
        <f t="shared" si="3"/>
        <v>0</v>
      </c>
      <c r="X11" s="36">
        <f>IF(U11="",0,IF(RIGHT(T11,1)="S",U11/VLOOKUP(T11,'Salary Structures'!K:M,3,FALSE),IF(RIGHT(R11,1)="*",U11/VLOOKUP(LEFT(T11,2),'Salary Structures'!T:V,3,FALSE),U11/(VLOOKUP(LEFT(T11,2),'Salary Structures'!B:D,3,FALSE)))))</f>
        <v>0</v>
      </c>
      <c r="Y11" s="41"/>
    </row>
    <row r="12" spans="1:25" x14ac:dyDescent="0.25">
      <c r="A12" s="12"/>
      <c r="B12" s="44"/>
      <c r="C12" s="44"/>
      <c r="D12" s="13"/>
      <c r="E12" s="42"/>
      <c r="F12" s="14"/>
      <c r="G12" s="14"/>
      <c r="H12" s="15"/>
      <c r="I12" s="30">
        <f>IF(H12="",0,IF(RIGHT(G12,1)="S",H12/VLOOKUP(G12,'Salary Structures'!K:M,3,FALSE),IF(RIGHT(E12,1)="*",H12/VLOOKUP(LEFT(G12,2),'Salary Structures'!T:V,3,FALSE),H12/(VLOOKUP(LEFT(G12,2),'Salary Structures'!B:D,3,FALSE)))))</f>
        <v>0</v>
      </c>
      <c r="J12" s="43"/>
      <c r="K12" s="37"/>
      <c r="L12" s="37"/>
      <c r="M12" s="16"/>
      <c r="N12" s="31">
        <f t="shared" si="0"/>
        <v>0</v>
      </c>
      <c r="O12" s="32">
        <f t="shared" si="2"/>
        <v>0</v>
      </c>
      <c r="P12" s="33">
        <f>IF(M12="",0,IF(RIGHT(L12,1)="S",M12/VLOOKUP(L12,'Salary Structures'!K:M,3,FALSE),IF(RIGHT(J12,1)="*",M12/VLOOKUP(LEFT(L12,2),'Salary Structures'!T:V,3,FALSE),M12/(VLOOKUP(LEFT(L12,2),'Salary Structures'!B:D,3,FALSE)))))</f>
        <v>0</v>
      </c>
      <c r="Q12" s="40"/>
      <c r="R12" s="46"/>
      <c r="S12" s="38"/>
      <c r="T12" s="38"/>
      <c r="U12" s="39"/>
      <c r="V12" s="34">
        <f t="shared" si="1"/>
        <v>0</v>
      </c>
      <c r="W12" s="35">
        <f t="shared" si="3"/>
        <v>0</v>
      </c>
      <c r="X12" s="36">
        <f>IF(U12="",0,IF(RIGHT(T12,1)="S",U12/VLOOKUP(T12,'Salary Structures'!K:M,3,FALSE),IF(RIGHT(R12,1)="*",U12/VLOOKUP(LEFT(T12,2),'Salary Structures'!T:V,3,FALSE),U12/(VLOOKUP(LEFT(T12,2),'Salary Structures'!B:D,3,FALSE)))))</f>
        <v>0</v>
      </c>
      <c r="Y12" s="41"/>
    </row>
    <row r="13" spans="1:25" x14ac:dyDescent="0.25">
      <c r="A13" s="12"/>
      <c r="B13" s="44"/>
      <c r="C13" s="44"/>
      <c r="D13" s="13"/>
      <c r="E13" s="42"/>
      <c r="F13" s="14"/>
      <c r="G13" s="14"/>
      <c r="H13" s="15"/>
      <c r="I13" s="30">
        <f>IF(H13="",0,IF(RIGHT(G13,1)="S",H13/VLOOKUP(G13,'Salary Structures'!K:M,3,FALSE),IF(RIGHT(E13,1)="*",H13/VLOOKUP(LEFT(G13,2),'Salary Structures'!T:V,3,FALSE),H13/(VLOOKUP(LEFT(G13,2),'Salary Structures'!B:D,3,FALSE)))))</f>
        <v>0</v>
      </c>
      <c r="J13" s="43"/>
      <c r="K13" s="37"/>
      <c r="L13" s="37"/>
      <c r="M13" s="16"/>
      <c r="N13" s="31">
        <f t="shared" si="0"/>
        <v>0</v>
      </c>
      <c r="O13" s="32">
        <f t="shared" si="2"/>
        <v>0</v>
      </c>
      <c r="P13" s="33">
        <f>IF(M13="",0,IF(RIGHT(L13,1)="S",M13/VLOOKUP(L13,'Salary Structures'!K:M,3,FALSE),IF(RIGHT(J13,1)="*",M13/VLOOKUP(LEFT(L13,2),'Salary Structures'!T:V,3,FALSE),M13/(VLOOKUP(LEFT(L13,2),'Salary Structures'!B:D,3,FALSE)))))</f>
        <v>0</v>
      </c>
      <c r="Q13" s="40"/>
      <c r="R13" s="46"/>
      <c r="S13" s="38"/>
      <c r="T13" s="38"/>
      <c r="U13" s="39"/>
      <c r="V13" s="34">
        <f t="shared" si="1"/>
        <v>0</v>
      </c>
      <c r="W13" s="35">
        <f t="shared" si="3"/>
        <v>0</v>
      </c>
      <c r="X13" s="36">
        <f>IF(U13="",0,IF(RIGHT(T13,1)="S",U13/VLOOKUP(T13,'Salary Structures'!K:M,3,FALSE),IF(RIGHT(R13,1)="*",U13/VLOOKUP(LEFT(T13,2),'Salary Structures'!T:V,3,FALSE),U13/(VLOOKUP(LEFT(T13,2),'Salary Structures'!B:D,3,FALSE)))))</f>
        <v>0</v>
      </c>
      <c r="Y13" s="41"/>
    </row>
    <row r="14" spans="1:25" x14ac:dyDescent="0.25">
      <c r="A14" s="12"/>
      <c r="B14" s="44"/>
      <c r="C14" s="44"/>
      <c r="D14" s="13"/>
      <c r="E14" s="42"/>
      <c r="F14" s="14"/>
      <c r="G14" s="14"/>
      <c r="H14" s="15"/>
      <c r="I14" s="30">
        <f>IF(H14="",0,IF(RIGHT(G14,1)="S",H14/VLOOKUP(G14,'Salary Structures'!K:M,3,FALSE),IF(RIGHT(E14,1)="*",H14/VLOOKUP(LEFT(G14,2),'Salary Structures'!T:V,3,FALSE),H14/(VLOOKUP(LEFT(G14,2),'Salary Structures'!B:D,3,FALSE)))))</f>
        <v>0</v>
      </c>
      <c r="J14" s="43"/>
      <c r="K14" s="37"/>
      <c r="L14" s="37"/>
      <c r="M14" s="16"/>
      <c r="N14" s="31">
        <f t="shared" si="0"/>
        <v>0</v>
      </c>
      <c r="O14" s="32">
        <f t="shared" si="2"/>
        <v>0</v>
      </c>
      <c r="P14" s="33">
        <f>IF(M14="",0,IF(RIGHT(L14,1)="S",M14/VLOOKUP(L14,'Salary Structures'!K:M,3,FALSE),IF(RIGHT(J14,1)="*",M14/VLOOKUP(LEFT(L14,2),'Salary Structures'!T:V,3,FALSE),M14/(VLOOKUP(LEFT(L14,2),'Salary Structures'!B:D,3,FALSE)))))</f>
        <v>0</v>
      </c>
      <c r="Q14" s="40"/>
      <c r="R14" s="46"/>
      <c r="S14" s="38"/>
      <c r="T14" s="38"/>
      <c r="U14" s="39"/>
      <c r="V14" s="34">
        <f t="shared" si="1"/>
        <v>0</v>
      </c>
      <c r="W14" s="35">
        <f t="shared" si="3"/>
        <v>0</v>
      </c>
      <c r="X14" s="36">
        <f>IF(U14="",0,IF(RIGHT(T14,1)="S",U14/VLOOKUP(T14,'Salary Structures'!K:M,3,FALSE),IF(RIGHT(R14,1)="*",U14/VLOOKUP(LEFT(T14,2),'Salary Structures'!T:V,3,FALSE),U14/(VLOOKUP(LEFT(T14,2),'Salary Structures'!B:D,3,FALSE)))))</f>
        <v>0</v>
      </c>
      <c r="Y14" s="41"/>
    </row>
    <row r="15" spans="1:25" x14ac:dyDescent="0.25">
      <c r="A15" s="12"/>
      <c r="B15" s="44"/>
      <c r="C15" s="44"/>
      <c r="D15" s="13"/>
      <c r="E15" s="42"/>
      <c r="F15" s="14"/>
      <c r="G15" s="14"/>
      <c r="H15" s="15"/>
      <c r="I15" s="30">
        <f>IF(H15="",0,IF(RIGHT(G15,1)="S",H15/VLOOKUP(G15,'Salary Structures'!K:M,3,FALSE),IF(RIGHT(E15,1)="*",H15/VLOOKUP(LEFT(G15,2),'Salary Structures'!T:V,3,FALSE),H15/(VLOOKUP(LEFT(G15,2),'Salary Structures'!B:D,3,FALSE)))))</f>
        <v>0</v>
      </c>
      <c r="J15" s="43"/>
      <c r="K15" s="37"/>
      <c r="L15" s="37"/>
      <c r="M15" s="16"/>
      <c r="N15" s="31">
        <f t="shared" si="0"/>
        <v>0</v>
      </c>
      <c r="O15" s="32">
        <f t="shared" si="2"/>
        <v>0</v>
      </c>
      <c r="P15" s="33">
        <f>IF(M15="",0,IF(RIGHT(L15,1)="S",M15/VLOOKUP(L15,'Salary Structures'!K:M,3,FALSE),IF(RIGHT(J15,1)="*",M15/VLOOKUP(LEFT(L15,2),'Salary Structures'!T:V,3,FALSE),M15/(VLOOKUP(LEFT(L15,2),'Salary Structures'!B:D,3,FALSE)))))</f>
        <v>0</v>
      </c>
      <c r="Q15" s="40"/>
      <c r="R15" s="46"/>
      <c r="S15" s="38"/>
      <c r="T15" s="38"/>
      <c r="U15" s="39"/>
      <c r="V15" s="34">
        <f t="shared" si="1"/>
        <v>0</v>
      </c>
      <c r="W15" s="35">
        <f t="shared" si="3"/>
        <v>0</v>
      </c>
      <c r="X15" s="36">
        <f>IF(U15="",0,IF(RIGHT(T15,1)="S",U15/VLOOKUP(T15,'Salary Structures'!K:M,3,FALSE),IF(RIGHT(R15,1)="*",U15/VLOOKUP(LEFT(T15,2),'Salary Structures'!T:V,3,FALSE),U15/(VLOOKUP(LEFT(T15,2),'Salary Structures'!B:D,3,FALSE)))))</f>
        <v>0</v>
      </c>
      <c r="Y15" s="41"/>
    </row>
    <row r="16" spans="1:25" x14ac:dyDescent="0.25">
      <c r="A16" s="12"/>
      <c r="B16" s="44"/>
      <c r="C16" s="44"/>
      <c r="D16" s="13"/>
      <c r="E16" s="42"/>
      <c r="F16" s="14"/>
      <c r="G16" s="14"/>
      <c r="H16" s="15"/>
      <c r="I16" s="30">
        <f>IF(H16="",0,IF(RIGHT(G16,1)="S",H16/VLOOKUP(G16,'Salary Structures'!K:M,3,FALSE),IF(RIGHT(E16,1)="*",H16/VLOOKUP(LEFT(G16,2),'Salary Structures'!T:V,3,FALSE),H16/(VLOOKUP(LEFT(G16,2),'Salary Structures'!B:D,3,FALSE)))))</f>
        <v>0</v>
      </c>
      <c r="J16" s="43"/>
      <c r="K16" s="37"/>
      <c r="L16" s="37"/>
      <c r="M16" s="16"/>
      <c r="N16" s="31">
        <f t="shared" si="0"/>
        <v>0</v>
      </c>
      <c r="O16" s="32">
        <f t="shared" si="2"/>
        <v>0</v>
      </c>
      <c r="P16" s="33">
        <f>IF(M16="",0,IF(RIGHT(L16,1)="S",M16/VLOOKUP(L16,'Salary Structures'!K:M,3,FALSE),IF(RIGHT(J16,1)="*",M16/VLOOKUP(LEFT(L16,2),'Salary Structures'!T:V,3,FALSE),M16/(VLOOKUP(LEFT(L16,2),'Salary Structures'!B:D,3,FALSE)))))</f>
        <v>0</v>
      </c>
      <c r="Q16" s="40"/>
      <c r="R16" s="46"/>
      <c r="S16" s="38"/>
      <c r="T16" s="38"/>
      <c r="U16" s="39"/>
      <c r="V16" s="34">
        <f t="shared" si="1"/>
        <v>0</v>
      </c>
      <c r="W16" s="35">
        <f t="shared" si="3"/>
        <v>0</v>
      </c>
      <c r="X16" s="36">
        <f>IF(U16="",0,IF(RIGHT(T16,1)="S",U16/VLOOKUP(T16,'Salary Structures'!K:M,3,FALSE),IF(RIGHT(R16,1)="*",U16/VLOOKUP(LEFT(T16,2),'Salary Structures'!T:V,3,FALSE),U16/(VLOOKUP(LEFT(T16,2),'Salary Structures'!B:D,3,FALSE)))))</f>
        <v>0</v>
      </c>
      <c r="Y16" s="41"/>
    </row>
    <row r="17" spans="1:25" x14ac:dyDescent="0.25">
      <c r="A17" s="12"/>
      <c r="B17" s="44"/>
      <c r="C17" s="44"/>
      <c r="D17" s="13"/>
      <c r="E17" s="42"/>
      <c r="F17" s="14"/>
      <c r="G17" s="14"/>
      <c r="H17" s="15"/>
      <c r="I17" s="30">
        <f>IF(H17="",0,IF(RIGHT(G17,1)="S",H17/VLOOKUP(G17,'Salary Structures'!K:M,3,FALSE),IF(RIGHT(E17,1)="*",H17/VLOOKUP(LEFT(G17,2),'Salary Structures'!T:V,3,FALSE),H17/(VLOOKUP(LEFT(G17,2),'Salary Structures'!B:D,3,FALSE)))))</f>
        <v>0</v>
      </c>
      <c r="J17" s="43"/>
      <c r="K17" s="37"/>
      <c r="L17" s="37"/>
      <c r="M17" s="16"/>
      <c r="N17" s="31">
        <f t="shared" si="0"/>
        <v>0</v>
      </c>
      <c r="O17" s="32">
        <f t="shared" si="2"/>
        <v>0</v>
      </c>
      <c r="P17" s="33">
        <f>IF(M17="",0,IF(RIGHT(L17,1)="S",M17/VLOOKUP(L17,'Salary Structures'!K:M,3,FALSE),IF(RIGHT(J17,1)="*",M17/VLOOKUP(LEFT(L17,2),'Salary Structures'!T:V,3,FALSE),M17/(VLOOKUP(LEFT(L17,2),'Salary Structures'!B:D,3,FALSE)))))</f>
        <v>0</v>
      </c>
      <c r="Q17" s="40"/>
      <c r="R17" s="46"/>
      <c r="S17" s="38"/>
      <c r="T17" s="38"/>
      <c r="U17" s="39"/>
      <c r="V17" s="34">
        <f t="shared" si="1"/>
        <v>0</v>
      </c>
      <c r="W17" s="35">
        <f t="shared" si="3"/>
        <v>0</v>
      </c>
      <c r="X17" s="36">
        <f>IF(U17="",0,IF(RIGHT(T17,1)="S",U17/VLOOKUP(T17,'Salary Structures'!K:M,3,FALSE),IF(RIGHT(R17,1)="*",U17/VLOOKUP(LEFT(T17,2),'Salary Structures'!T:V,3,FALSE),U17/(VLOOKUP(LEFT(T17,2),'Salary Structures'!B:D,3,FALSE)))))</f>
        <v>0</v>
      </c>
      <c r="Y17" s="41"/>
    </row>
    <row r="18" spans="1:25" x14ac:dyDescent="0.25">
      <c r="A18" s="12"/>
      <c r="B18" s="44"/>
      <c r="C18" s="44"/>
      <c r="D18" s="13"/>
      <c r="E18" s="42"/>
      <c r="F18" s="14"/>
      <c r="G18" s="14"/>
      <c r="H18" s="15"/>
      <c r="I18" s="30">
        <f>IF(H18="",0,IF(RIGHT(G18,1)="S",H18/VLOOKUP(G18,'Salary Structures'!K:M,3,FALSE),IF(RIGHT(E18,1)="*",H18/VLOOKUP(LEFT(G18,2),'Salary Structures'!T:V,3,FALSE),H18/(VLOOKUP(LEFT(G18,2),'Salary Structures'!B:D,3,FALSE)))))</f>
        <v>0</v>
      </c>
      <c r="J18" s="43"/>
      <c r="K18" s="37"/>
      <c r="L18" s="37"/>
      <c r="M18" s="16"/>
      <c r="N18" s="31">
        <f t="shared" si="0"/>
        <v>0</v>
      </c>
      <c r="O18" s="32">
        <f t="shared" si="2"/>
        <v>0</v>
      </c>
      <c r="P18" s="33">
        <f>IF(M18="",0,IF(RIGHT(L18,1)="S",M18/VLOOKUP(L18,'Salary Structures'!K:M,3,FALSE),IF(RIGHT(J18,1)="*",M18/VLOOKUP(LEFT(L18,2),'Salary Structures'!T:V,3,FALSE),M18/(VLOOKUP(LEFT(L18,2),'Salary Structures'!B:D,3,FALSE)))))</f>
        <v>0</v>
      </c>
      <c r="Q18" s="40"/>
      <c r="R18" s="46"/>
      <c r="S18" s="38"/>
      <c r="T18" s="38"/>
      <c r="U18" s="39"/>
      <c r="V18" s="34">
        <f t="shared" si="1"/>
        <v>0</v>
      </c>
      <c r="W18" s="35">
        <f t="shared" si="3"/>
        <v>0</v>
      </c>
      <c r="X18" s="36">
        <f>IF(U18="",0,IF(RIGHT(T18,1)="S",U18/VLOOKUP(T18,'Salary Structures'!K:M,3,FALSE),IF(RIGHT(R18,1)="*",U18/VLOOKUP(LEFT(T18,2),'Salary Structures'!T:V,3,FALSE),U18/(VLOOKUP(LEFT(T18,2),'Salary Structures'!B:D,3,FALSE)))))</f>
        <v>0</v>
      </c>
      <c r="Y18" s="41"/>
    </row>
    <row r="19" spans="1:25" x14ac:dyDescent="0.25">
      <c r="A19" s="12"/>
      <c r="B19" s="44"/>
      <c r="C19" s="44"/>
      <c r="D19" s="13"/>
      <c r="E19" s="42"/>
      <c r="F19" s="14"/>
      <c r="G19" s="14"/>
      <c r="H19" s="15"/>
      <c r="I19" s="30">
        <f>IF(H19="",0,IF(RIGHT(G19,1)="S",H19/VLOOKUP(G19,'Salary Structures'!K:M,3,FALSE),IF(RIGHT(E19,1)="*",H19/VLOOKUP(LEFT(G19,2),'Salary Structures'!T:V,3,FALSE),H19/(VLOOKUP(LEFT(G19,2),'Salary Structures'!B:D,3,FALSE)))))</f>
        <v>0</v>
      </c>
      <c r="J19" s="43"/>
      <c r="K19" s="37"/>
      <c r="L19" s="37"/>
      <c r="M19" s="16"/>
      <c r="N19" s="31">
        <f t="shared" si="0"/>
        <v>0</v>
      </c>
      <c r="O19" s="32">
        <f t="shared" si="2"/>
        <v>0</v>
      </c>
      <c r="P19" s="33">
        <f>IF(M19="",0,IF(RIGHT(L19,1)="S",M19/VLOOKUP(L19,'Salary Structures'!K:M,3,FALSE),IF(RIGHT(J19,1)="*",M19/VLOOKUP(LEFT(L19,2),'Salary Structures'!T:V,3,FALSE),M19/(VLOOKUP(LEFT(L19,2),'Salary Structures'!B:D,3,FALSE)))))</f>
        <v>0</v>
      </c>
      <c r="Q19" s="40"/>
      <c r="R19" s="46"/>
      <c r="S19" s="38"/>
      <c r="T19" s="38"/>
      <c r="U19" s="39"/>
      <c r="V19" s="34">
        <f t="shared" si="1"/>
        <v>0</v>
      </c>
      <c r="W19" s="35">
        <f t="shared" si="3"/>
        <v>0</v>
      </c>
      <c r="X19" s="36">
        <f>IF(U19="",0,IF(RIGHT(T19,1)="S",U19/VLOOKUP(T19,'Salary Structures'!K:M,3,FALSE),IF(RIGHT(R19,1)="*",U19/VLOOKUP(LEFT(T19,2),'Salary Structures'!T:V,3,FALSE),U19/(VLOOKUP(LEFT(T19,2),'Salary Structures'!B:D,3,FALSE)))))</f>
        <v>0</v>
      </c>
      <c r="Y19" s="41"/>
    </row>
    <row r="20" spans="1:25" x14ac:dyDescent="0.25">
      <c r="A20" s="12"/>
      <c r="B20" s="44"/>
      <c r="C20" s="44"/>
      <c r="D20" s="13"/>
      <c r="E20" s="42"/>
      <c r="F20" s="14"/>
      <c r="G20" s="14"/>
      <c r="H20" s="15"/>
      <c r="I20" s="30">
        <f>IF(H20="",0,IF(RIGHT(G20,1)="S",H20/VLOOKUP(G20,'Salary Structures'!K:M,3,FALSE),IF(RIGHT(E20,1)="*",H20/VLOOKUP(LEFT(G20,2),'Salary Structures'!T:V,3,FALSE),H20/(VLOOKUP(LEFT(G20,2),'Salary Structures'!B:D,3,FALSE)))))</f>
        <v>0</v>
      </c>
      <c r="J20" s="43"/>
      <c r="K20" s="37"/>
      <c r="L20" s="37"/>
      <c r="M20" s="16"/>
      <c r="N20" s="31">
        <f t="shared" si="0"/>
        <v>0</v>
      </c>
      <c r="O20" s="32">
        <f t="shared" si="2"/>
        <v>0</v>
      </c>
      <c r="P20" s="33">
        <f>IF(M20="",0,IF(RIGHT(L20,1)="S",M20/VLOOKUP(L20,'Salary Structures'!K:M,3,FALSE),IF(RIGHT(J20,1)="*",M20/VLOOKUP(LEFT(L20,2),'Salary Structures'!T:V,3,FALSE),M20/(VLOOKUP(LEFT(L20,2),'Salary Structures'!B:D,3,FALSE)))))</f>
        <v>0</v>
      </c>
      <c r="Q20" s="40"/>
      <c r="R20" s="46"/>
      <c r="S20" s="38"/>
      <c r="T20" s="38"/>
      <c r="U20" s="39"/>
      <c r="V20" s="34">
        <f t="shared" si="1"/>
        <v>0</v>
      </c>
      <c r="W20" s="35">
        <f t="shared" si="3"/>
        <v>0</v>
      </c>
      <c r="X20" s="36">
        <f>IF(U20="",0,IF(RIGHT(T20,1)="S",U20/VLOOKUP(T20,'Salary Structures'!K:M,3,FALSE),IF(RIGHT(R20,1)="*",U20/VLOOKUP(LEFT(T20,2),'Salary Structures'!T:V,3,FALSE),U20/(VLOOKUP(LEFT(T20,2),'Salary Structures'!B:D,3,FALSE)))))</f>
        <v>0</v>
      </c>
      <c r="Y20" s="41"/>
    </row>
    <row r="21" spans="1:25" x14ac:dyDescent="0.25">
      <c r="A21" s="12"/>
      <c r="B21" s="44"/>
      <c r="C21" s="44"/>
      <c r="D21" s="13"/>
      <c r="E21" s="42"/>
      <c r="F21" s="14"/>
      <c r="G21" s="14"/>
      <c r="H21" s="15"/>
      <c r="I21" s="30">
        <f>IF(H21="",0,IF(RIGHT(G21,1)="S",H21/VLOOKUP(G21,'Salary Structures'!K:M,3,FALSE),IF(RIGHT(E21,1)="*",H21/VLOOKUP(LEFT(G21,2),'Salary Structures'!T:V,3,FALSE),H21/(VLOOKUP(LEFT(G21,2),'Salary Structures'!B:D,3,FALSE)))))</f>
        <v>0</v>
      </c>
      <c r="J21" s="43"/>
      <c r="K21" s="37"/>
      <c r="L21" s="37"/>
      <c r="M21" s="16"/>
      <c r="N21" s="31">
        <f t="shared" si="0"/>
        <v>0</v>
      </c>
      <c r="O21" s="32">
        <f t="shared" si="2"/>
        <v>0</v>
      </c>
      <c r="P21" s="33">
        <f>IF(M21="",0,IF(RIGHT(L21,1)="S",M21/VLOOKUP(L21,'Salary Structures'!K:M,3,FALSE),IF(RIGHT(J21,1)="*",M21/VLOOKUP(LEFT(L21,2),'Salary Structures'!T:V,3,FALSE),M21/(VLOOKUP(LEFT(L21,2),'Salary Structures'!B:D,3,FALSE)))))</f>
        <v>0</v>
      </c>
      <c r="Q21" s="40"/>
      <c r="R21" s="46"/>
      <c r="S21" s="38"/>
      <c r="T21" s="38"/>
      <c r="U21" s="39"/>
      <c r="V21" s="34">
        <f t="shared" si="1"/>
        <v>0</v>
      </c>
      <c r="W21" s="35">
        <f t="shared" si="3"/>
        <v>0</v>
      </c>
      <c r="X21" s="36">
        <f>IF(U21="",0,IF(RIGHT(T21,1)="S",U21/VLOOKUP(T21,'Salary Structures'!K:M,3,FALSE),IF(RIGHT(R21,1)="*",U21/VLOOKUP(LEFT(T21,2),'Salary Structures'!T:V,3,FALSE),U21/(VLOOKUP(LEFT(T21,2),'Salary Structures'!B:D,3,FALSE)))))</f>
        <v>0</v>
      </c>
      <c r="Y21" s="41"/>
    </row>
    <row r="22" spans="1:25" x14ac:dyDescent="0.25">
      <c r="A22" s="12"/>
      <c r="B22" s="44"/>
      <c r="C22" s="44"/>
      <c r="D22" s="13"/>
      <c r="E22" s="42"/>
      <c r="F22" s="14"/>
      <c r="G22" s="14"/>
      <c r="H22" s="15"/>
      <c r="I22" s="30">
        <f>IF(H22="",0,IF(RIGHT(G22,1)="S",H22/VLOOKUP(G22,'Salary Structures'!K:M,3,FALSE),IF(RIGHT(E22,1)="*",H22/VLOOKUP(LEFT(G22,2),'Salary Structures'!T:V,3,FALSE),H22/(VLOOKUP(LEFT(G22,2),'Salary Structures'!B:D,3,FALSE)))))</f>
        <v>0</v>
      </c>
      <c r="J22" s="43"/>
      <c r="K22" s="37"/>
      <c r="L22" s="37"/>
      <c r="M22" s="16"/>
      <c r="N22" s="31">
        <f t="shared" si="0"/>
        <v>0</v>
      </c>
      <c r="O22" s="32">
        <f t="shared" si="2"/>
        <v>0</v>
      </c>
      <c r="P22" s="33">
        <f>IF(M22="",0,IF(RIGHT(L22,1)="S",M22/VLOOKUP(L22,'Salary Structures'!K:M,3,FALSE),IF(RIGHT(J22,1)="*",M22/VLOOKUP(LEFT(L22,2),'Salary Structures'!T:V,3,FALSE),M22/(VLOOKUP(LEFT(L22,2),'Salary Structures'!B:D,3,FALSE)))))</f>
        <v>0</v>
      </c>
      <c r="Q22" s="40"/>
      <c r="R22" s="46"/>
      <c r="S22" s="38"/>
      <c r="T22" s="38"/>
      <c r="U22" s="39"/>
      <c r="V22" s="34">
        <f t="shared" si="1"/>
        <v>0</v>
      </c>
      <c r="W22" s="35">
        <f t="shared" si="3"/>
        <v>0</v>
      </c>
      <c r="X22" s="36">
        <f>IF(U22="",0,IF(RIGHT(T22,1)="S",U22/VLOOKUP(T22,'Salary Structures'!K:M,3,FALSE),IF(RIGHT(R22,1)="*",U22/VLOOKUP(LEFT(T22,2),'Salary Structures'!T:V,3,FALSE),U22/(VLOOKUP(LEFT(T22,2),'Salary Structures'!B:D,3,FALSE)))))</f>
        <v>0</v>
      </c>
      <c r="Y22" s="41"/>
    </row>
    <row r="23" spans="1:25" x14ac:dyDescent="0.25">
      <c r="A23" s="12"/>
      <c r="B23" s="44"/>
      <c r="C23" s="44"/>
      <c r="D23" s="13"/>
      <c r="E23" s="42"/>
      <c r="F23" s="14"/>
      <c r="G23" s="14"/>
      <c r="H23" s="15"/>
      <c r="I23" s="30">
        <f>IF(H23="",0,IF(RIGHT(G23,1)="S",H23/VLOOKUP(G23,'Salary Structures'!K:M,3,FALSE),IF(RIGHT(E23,1)="*",H23/VLOOKUP(LEFT(G23,2),'Salary Structures'!T:V,3,FALSE),H23/(VLOOKUP(LEFT(G23,2),'Salary Structures'!B:D,3,FALSE)))))</f>
        <v>0</v>
      </c>
      <c r="J23" s="43"/>
      <c r="K23" s="37"/>
      <c r="L23" s="37"/>
      <c r="M23" s="16"/>
      <c r="N23" s="31">
        <f t="shared" si="0"/>
        <v>0</v>
      </c>
      <c r="O23" s="32">
        <f t="shared" si="2"/>
        <v>0</v>
      </c>
      <c r="P23" s="33">
        <f>IF(M23="",0,IF(RIGHT(L23,1)="S",M23/VLOOKUP(L23,'Salary Structures'!K:M,3,FALSE),IF(RIGHT(J23,1)="*",M23/VLOOKUP(LEFT(L23,2),'Salary Structures'!T:V,3,FALSE),M23/(VLOOKUP(LEFT(L23,2),'Salary Structures'!B:D,3,FALSE)))))</f>
        <v>0</v>
      </c>
      <c r="Q23" s="40"/>
      <c r="R23" s="46"/>
      <c r="S23" s="38"/>
      <c r="T23" s="38"/>
      <c r="U23" s="39"/>
      <c r="V23" s="34">
        <f t="shared" si="1"/>
        <v>0</v>
      </c>
      <c r="W23" s="35">
        <f t="shared" si="3"/>
        <v>0</v>
      </c>
      <c r="X23" s="36">
        <f>IF(U23="",0,IF(RIGHT(T23,1)="S",U23/VLOOKUP(T23,'Salary Structures'!K:M,3,FALSE),IF(RIGHT(R23,1)="*",U23/VLOOKUP(LEFT(T23,2),'Salary Structures'!T:V,3,FALSE),U23/(VLOOKUP(LEFT(T23,2),'Salary Structures'!B:D,3,FALSE)))))</f>
        <v>0</v>
      </c>
      <c r="Y23" s="41"/>
    </row>
    <row r="24" spans="1:25" x14ac:dyDescent="0.25">
      <c r="A24" s="12"/>
      <c r="B24" s="44"/>
      <c r="C24" s="44"/>
      <c r="D24" s="13"/>
      <c r="E24" s="42"/>
      <c r="F24" s="14"/>
      <c r="G24" s="14"/>
      <c r="H24" s="15"/>
      <c r="I24" s="30">
        <f>IF(H24="",0,IF(RIGHT(G24,1)="S",H24/VLOOKUP(G24,'Salary Structures'!K:M,3,FALSE),IF(RIGHT(E24,1)="*",H24/VLOOKUP(LEFT(G24,2),'Salary Structures'!T:V,3,FALSE),H24/(VLOOKUP(LEFT(G24,2),'Salary Structures'!B:D,3,FALSE)))))</f>
        <v>0</v>
      </c>
      <c r="J24" s="43"/>
      <c r="K24" s="37"/>
      <c r="L24" s="37"/>
      <c r="M24" s="16"/>
      <c r="N24" s="31">
        <f t="shared" si="0"/>
        <v>0</v>
      </c>
      <c r="O24" s="32">
        <f t="shared" si="2"/>
        <v>0</v>
      </c>
      <c r="P24" s="33">
        <f>IF(M24="",0,IF(RIGHT(L24,1)="S",M24/VLOOKUP(L24,'Salary Structures'!K:M,3,FALSE),IF(RIGHT(J24,1)="*",M24/VLOOKUP(LEFT(L24,2),'Salary Structures'!T:V,3,FALSE),M24/(VLOOKUP(LEFT(L24,2),'Salary Structures'!B:D,3,FALSE)))))</f>
        <v>0</v>
      </c>
      <c r="Q24" s="40"/>
      <c r="R24" s="46"/>
      <c r="S24" s="38"/>
      <c r="T24" s="38"/>
      <c r="U24" s="39"/>
      <c r="V24" s="34">
        <f t="shared" si="1"/>
        <v>0</v>
      </c>
      <c r="W24" s="35">
        <f t="shared" si="3"/>
        <v>0</v>
      </c>
      <c r="X24" s="36">
        <f>IF(U24="",0,IF(RIGHT(T24,1)="S",U24/VLOOKUP(T24,'Salary Structures'!K:M,3,FALSE),IF(RIGHT(R24,1)="*",U24/VLOOKUP(LEFT(T24,2),'Salary Structures'!T:V,3,FALSE),U24/(VLOOKUP(LEFT(T24,2),'Salary Structures'!B:D,3,FALSE)))))</f>
        <v>0</v>
      </c>
      <c r="Y24" s="41"/>
    </row>
    <row r="25" spans="1:25" x14ac:dyDescent="0.25">
      <c r="A25" s="12"/>
      <c r="B25" s="44"/>
      <c r="C25" s="44"/>
      <c r="D25" s="13"/>
      <c r="E25" s="42"/>
      <c r="F25" s="14"/>
      <c r="G25" s="14"/>
      <c r="H25" s="15"/>
      <c r="I25" s="30">
        <f>IF(H25="",0,IF(RIGHT(G25,1)="S",H25/VLOOKUP(G25,'Salary Structures'!K:M,3,FALSE),IF(RIGHT(E25,1)="*",H25/VLOOKUP(LEFT(G25,2),'Salary Structures'!T:V,3,FALSE),H25/(VLOOKUP(LEFT(G25,2),'Salary Structures'!B:D,3,FALSE)))))</f>
        <v>0</v>
      </c>
      <c r="J25" s="43"/>
      <c r="K25" s="37"/>
      <c r="L25" s="37"/>
      <c r="M25" s="16"/>
      <c r="N25" s="31">
        <f t="shared" ref="N25:N27" si="4">M25-H25</f>
        <v>0</v>
      </c>
      <c r="O25" s="32">
        <f t="shared" ref="O25:O27" si="5">IF(N25&lt;&gt;0,N25/H25,0%)</f>
        <v>0</v>
      </c>
      <c r="P25" s="33">
        <f>IF(M25="",0,IF(RIGHT(L25,1)="S",M25/VLOOKUP(L25,'Salary Structures'!K:M,3,FALSE),IF(RIGHT(J25,1)="*",M25/VLOOKUP(LEFT(L25,2),'Salary Structures'!T:V,3,FALSE),M25/(VLOOKUP(LEFT(L25,2),'Salary Structures'!B:D,3,FALSE)))))</f>
        <v>0</v>
      </c>
      <c r="Q25" s="40"/>
      <c r="R25" s="46"/>
      <c r="S25" s="38"/>
      <c r="T25" s="38"/>
      <c r="U25" s="39"/>
      <c r="V25" s="34">
        <f t="shared" ref="V25:V27" si="6">U25-H25</f>
        <v>0</v>
      </c>
      <c r="W25" s="35">
        <f t="shared" ref="W25:W27" si="7">IF(V25&lt;&gt;0,V25/P25,0%)</f>
        <v>0</v>
      </c>
      <c r="X25" s="36">
        <f>IF(U25="",0,IF(RIGHT(T25,1)="S",U25/VLOOKUP(T25,'Salary Structures'!K:M,3,FALSE),IF(RIGHT(R25,1)="*",U25/VLOOKUP(LEFT(T25,2),'Salary Structures'!T:V,3,FALSE),U25/(VLOOKUP(LEFT(T25,2),'Salary Structures'!B:D,3,FALSE)))))</f>
        <v>0</v>
      </c>
      <c r="Y25" s="41"/>
    </row>
    <row r="26" spans="1:25" x14ac:dyDescent="0.25">
      <c r="A26" s="12"/>
      <c r="B26" s="44"/>
      <c r="C26" s="44"/>
      <c r="D26" s="13"/>
      <c r="E26" s="42"/>
      <c r="F26" s="14"/>
      <c r="G26" s="14"/>
      <c r="H26" s="15"/>
      <c r="I26" s="30">
        <f>IF(H26="",0,IF(RIGHT(G26,1)="S",H26/VLOOKUP(G26,'Salary Structures'!K:M,3,FALSE),IF(RIGHT(E26,1)="*",H26/VLOOKUP(LEFT(G26,2),'Salary Structures'!T:V,3,FALSE),H26/(VLOOKUP(LEFT(G26,2),'Salary Structures'!B:D,3,FALSE)))))</f>
        <v>0</v>
      </c>
      <c r="J26" s="43"/>
      <c r="K26" s="37"/>
      <c r="L26" s="37"/>
      <c r="M26" s="16"/>
      <c r="N26" s="31">
        <f t="shared" si="4"/>
        <v>0</v>
      </c>
      <c r="O26" s="32">
        <f t="shared" si="5"/>
        <v>0</v>
      </c>
      <c r="P26" s="33">
        <f>IF(M26="",0,IF(RIGHT(L26,1)="S",M26/VLOOKUP(L26,'Salary Structures'!K:M,3,FALSE),IF(RIGHT(J26,1)="*",M26/VLOOKUP(LEFT(L26,2),'Salary Structures'!T:V,3,FALSE),M26/(VLOOKUP(LEFT(L26,2),'Salary Structures'!B:D,3,FALSE)))))</f>
        <v>0</v>
      </c>
      <c r="Q26" s="40"/>
      <c r="R26" s="46"/>
      <c r="S26" s="38"/>
      <c r="T26" s="38"/>
      <c r="U26" s="39"/>
      <c r="V26" s="34">
        <f t="shared" si="6"/>
        <v>0</v>
      </c>
      <c r="W26" s="35">
        <f t="shared" si="7"/>
        <v>0</v>
      </c>
      <c r="X26" s="36">
        <f>IF(U26="",0,IF(RIGHT(T26,1)="S",U26/VLOOKUP(T26,'Salary Structures'!K:M,3,FALSE),IF(RIGHT(R26,1)="*",U26/VLOOKUP(LEFT(T26,2),'Salary Structures'!T:V,3,FALSE),U26/(VLOOKUP(LEFT(T26,2),'Salary Structures'!B:D,3,FALSE)))))</f>
        <v>0</v>
      </c>
      <c r="Y26" s="41"/>
    </row>
    <row r="27" spans="1:25" x14ac:dyDescent="0.25">
      <c r="A27" s="12"/>
      <c r="B27" s="44"/>
      <c r="C27" s="44"/>
      <c r="D27" s="13"/>
      <c r="E27" s="42"/>
      <c r="F27" s="14"/>
      <c r="G27" s="14"/>
      <c r="H27" s="15"/>
      <c r="I27" s="30">
        <f>IF(H27="",0,IF(RIGHT(G27,1)="S",H27/VLOOKUP(G27,'Salary Structures'!K:M,3,FALSE),IF(RIGHT(E27,1)="*",H27/VLOOKUP(LEFT(G27,2),'Salary Structures'!T:V,3,FALSE),H27/(VLOOKUP(LEFT(G27,2),'Salary Structures'!B:D,3,FALSE)))))</f>
        <v>0</v>
      </c>
      <c r="J27" s="43"/>
      <c r="K27" s="37"/>
      <c r="L27" s="37"/>
      <c r="M27" s="16"/>
      <c r="N27" s="31">
        <f t="shared" si="4"/>
        <v>0</v>
      </c>
      <c r="O27" s="32">
        <f t="shared" si="5"/>
        <v>0</v>
      </c>
      <c r="P27" s="33">
        <f>IF(M27="",0,IF(RIGHT(L27,1)="S",M27/VLOOKUP(L27,'Salary Structures'!K:M,3,FALSE),IF(RIGHT(J27,1)="*",M27/VLOOKUP(LEFT(L27,2),'Salary Structures'!T:V,3,FALSE),M27/(VLOOKUP(LEFT(L27,2),'Salary Structures'!B:D,3,FALSE)))))</f>
        <v>0</v>
      </c>
      <c r="Q27" s="40"/>
      <c r="R27" s="46"/>
      <c r="S27" s="38"/>
      <c r="T27" s="38"/>
      <c r="U27" s="39"/>
      <c r="V27" s="34">
        <f t="shared" si="6"/>
        <v>0</v>
      </c>
      <c r="W27" s="35">
        <f t="shared" si="7"/>
        <v>0</v>
      </c>
      <c r="X27" s="36">
        <f>IF(U27="",0,IF(RIGHT(T27,1)="S",U27/VLOOKUP(T27,'Salary Structures'!K:M,3,FALSE),IF(RIGHT(R27,1)="*",U27/VLOOKUP(LEFT(T27,2),'Salary Structures'!T:V,3,FALSE),U27/(VLOOKUP(LEFT(T27,2),'Salary Structures'!B:D,3,FALSE)))))</f>
        <v>0</v>
      </c>
      <c r="Y27" s="41"/>
    </row>
  </sheetData>
  <sheetProtection algorithmName="SHA-512" hashValue="DgSV3DM55BtO+d3NLjVWusREcLD8dlIli9hsSXcHzET5zhaGxi0uu1X56WdHrOj6+ojIvvccgrRQHcloRAZVGw==" saltValue="mmL2XNF2MylpjtMzSp2UeQ==" spinCount="100000" sheet="1" objects="1" scenarios="1" selectLockedCells="1"/>
  <mergeCells count="4">
    <mergeCell ref="A1:D1"/>
    <mergeCell ref="E1:I1"/>
    <mergeCell ref="J1:Q1"/>
    <mergeCell ref="R1:Y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C0E50-D76E-4542-BE99-31979C697280}">
  <dimension ref="A1"/>
  <sheetViews>
    <sheetView showGridLines="0" workbookViewId="0">
      <selection activeCell="G31" sqref="G31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FBD01-59F5-460F-8F34-73752FC33027}">
  <dimension ref="A1"/>
  <sheetViews>
    <sheetView showGridLines="0" workbookViewId="0">
      <selection activeCell="J10" sqref="J10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6786E-339C-41B9-BC24-327CD21C2B5D}">
  <dimension ref="A1:W15"/>
  <sheetViews>
    <sheetView zoomScaleNormal="100" workbookViewId="0">
      <selection activeCell="M14" sqref="M14"/>
    </sheetView>
  </sheetViews>
  <sheetFormatPr defaultRowHeight="15" x14ac:dyDescent="0.25"/>
  <cols>
    <col min="1" max="1" width="24.5703125" bestFit="1" customWidth="1"/>
    <col min="2" max="2" width="6.28515625" bestFit="1" customWidth="1"/>
    <col min="3" max="5" width="11.140625" bestFit="1" customWidth="1"/>
    <col min="6" max="7" width="11.28515625" bestFit="1" customWidth="1"/>
    <col min="8" max="8" width="11.5703125" bestFit="1" customWidth="1"/>
    <col min="9" max="9" width="3.7109375" customWidth="1"/>
    <col min="10" max="10" width="13" bestFit="1" customWidth="1"/>
    <col min="11" max="11" width="6.28515625" bestFit="1" customWidth="1"/>
    <col min="12" max="12" width="12.85546875" bestFit="1" customWidth="1"/>
    <col min="13" max="13" width="17.7109375" bestFit="1" customWidth="1"/>
    <col min="14" max="14" width="13.28515625" bestFit="1" customWidth="1"/>
    <col min="15" max="16" width="11.28515625" bestFit="1" customWidth="1"/>
    <col min="17" max="17" width="11.5703125" bestFit="1" customWidth="1"/>
    <col min="18" max="18" width="3.7109375" customWidth="1"/>
    <col min="19" max="19" width="23" bestFit="1" customWidth="1"/>
    <col min="20" max="20" width="6.28515625" bestFit="1" customWidth="1"/>
    <col min="21" max="23" width="11.140625" bestFit="1" customWidth="1"/>
  </cols>
  <sheetData>
    <row r="1" spans="1:23" x14ac:dyDescent="0.25">
      <c r="A1" s="18" t="s">
        <v>16</v>
      </c>
      <c r="B1" s="18" t="s">
        <v>9</v>
      </c>
      <c r="C1" s="19" t="s">
        <v>17</v>
      </c>
      <c r="D1" s="19" t="s">
        <v>18</v>
      </c>
      <c r="E1" s="19" t="s">
        <v>19</v>
      </c>
      <c r="F1" s="19" t="s">
        <v>20</v>
      </c>
      <c r="G1" s="19" t="s">
        <v>21</v>
      </c>
      <c r="H1" s="19" t="s">
        <v>22</v>
      </c>
      <c r="I1" s="20"/>
      <c r="J1" s="18" t="s">
        <v>16</v>
      </c>
      <c r="K1" s="18" t="s">
        <v>9</v>
      </c>
      <c r="L1" s="19" t="s">
        <v>66</v>
      </c>
      <c r="M1" s="19" t="s">
        <v>67</v>
      </c>
      <c r="N1" s="19" t="s">
        <v>68</v>
      </c>
      <c r="O1" s="19" t="s">
        <v>20</v>
      </c>
      <c r="P1" s="19" t="s">
        <v>21</v>
      </c>
      <c r="Q1" s="19" t="s">
        <v>22</v>
      </c>
      <c r="R1" s="20"/>
      <c r="S1" s="18" t="s">
        <v>16</v>
      </c>
      <c r="T1" s="18" t="s">
        <v>9</v>
      </c>
      <c r="U1" s="19" t="s">
        <v>17</v>
      </c>
      <c r="V1" s="19" t="s">
        <v>18</v>
      </c>
      <c r="W1" s="19" t="s">
        <v>19</v>
      </c>
    </row>
    <row r="2" spans="1:23" x14ac:dyDescent="0.25">
      <c r="A2" t="s">
        <v>23</v>
      </c>
      <c r="B2" t="s">
        <v>24</v>
      </c>
      <c r="C2" s="21">
        <v>25838</v>
      </c>
      <c r="D2" s="21">
        <v>36780</v>
      </c>
      <c r="E2" s="21">
        <v>49091</v>
      </c>
      <c r="F2" s="21">
        <v>27560.533333333333</v>
      </c>
      <c r="G2" s="21">
        <v>39232</v>
      </c>
      <c r="H2" s="21">
        <v>52363.73333333333</v>
      </c>
      <c r="J2" t="s">
        <v>69</v>
      </c>
      <c r="K2" t="s">
        <v>25</v>
      </c>
      <c r="L2" s="21">
        <v>44284</v>
      </c>
      <c r="M2" s="21">
        <v>59784</v>
      </c>
      <c r="N2" s="21">
        <v>75283</v>
      </c>
      <c r="O2" s="21">
        <v>47236.266666666663</v>
      </c>
      <c r="P2" s="21">
        <v>63769.599999999999</v>
      </c>
      <c r="Q2" s="21">
        <v>80301.866666666669</v>
      </c>
      <c r="S2" t="s">
        <v>26</v>
      </c>
      <c r="T2" t="s">
        <v>24</v>
      </c>
      <c r="U2" s="21">
        <v>27560</v>
      </c>
      <c r="V2" s="21">
        <v>39230</v>
      </c>
      <c r="W2" s="21">
        <v>52364</v>
      </c>
    </row>
    <row r="3" spans="1:23" x14ac:dyDescent="0.25">
      <c r="A3" t="s">
        <v>23</v>
      </c>
      <c r="B3" t="s">
        <v>27</v>
      </c>
      <c r="C3" s="21">
        <v>28676</v>
      </c>
      <c r="D3" s="21">
        <v>42297</v>
      </c>
      <c r="E3" s="21">
        <v>55918</v>
      </c>
      <c r="F3" s="21">
        <v>30587.733333333334</v>
      </c>
      <c r="G3" s="21">
        <v>45116.800000000003</v>
      </c>
      <c r="H3" s="21">
        <v>59645.866666666669</v>
      </c>
      <c r="J3" t="s">
        <v>69</v>
      </c>
      <c r="K3" t="s">
        <v>28</v>
      </c>
      <c r="L3" s="21">
        <v>50926</v>
      </c>
      <c r="M3" s="21">
        <v>68751</v>
      </c>
      <c r="N3" s="21">
        <v>86575</v>
      </c>
      <c r="O3" s="21">
        <v>54321.066666666673</v>
      </c>
      <c r="P3" s="21">
        <v>73334.400000000009</v>
      </c>
      <c r="Q3" s="21">
        <v>92346.666666666672</v>
      </c>
      <c r="S3" t="s">
        <v>26</v>
      </c>
      <c r="T3" t="s">
        <v>27</v>
      </c>
      <c r="U3" s="21">
        <v>30586</v>
      </c>
      <c r="V3" s="21">
        <v>45114</v>
      </c>
      <c r="W3" s="21">
        <v>59643</v>
      </c>
    </row>
    <row r="4" spans="1:23" x14ac:dyDescent="0.25">
      <c r="A4" t="s">
        <v>23</v>
      </c>
      <c r="B4" t="s">
        <v>29</v>
      </c>
      <c r="C4" s="21">
        <v>32978</v>
      </c>
      <c r="D4" s="21">
        <v>48642</v>
      </c>
      <c r="E4" s="21">
        <v>64306</v>
      </c>
      <c r="F4" s="21">
        <v>35176.533333333333</v>
      </c>
      <c r="G4" s="21">
        <v>51884.800000000003</v>
      </c>
      <c r="H4" s="21">
        <v>68593.066666666666</v>
      </c>
      <c r="J4" t="s">
        <v>69</v>
      </c>
      <c r="K4" t="s">
        <v>30</v>
      </c>
      <c r="L4" s="21">
        <v>59075</v>
      </c>
      <c r="M4" s="21">
        <v>79751</v>
      </c>
      <c r="N4" s="21">
        <v>100427</v>
      </c>
      <c r="O4" s="21">
        <v>63013.333333333336</v>
      </c>
      <c r="P4" s="21">
        <v>85067.733333333323</v>
      </c>
      <c r="Q4" s="21">
        <v>107122.13333333333</v>
      </c>
      <c r="S4" t="s">
        <v>26</v>
      </c>
      <c r="T4" t="s">
        <v>29</v>
      </c>
      <c r="U4" s="21">
        <v>35174</v>
      </c>
      <c r="V4" s="21">
        <v>51881</v>
      </c>
      <c r="W4" s="21">
        <v>68589</v>
      </c>
    </row>
    <row r="5" spans="1:23" x14ac:dyDescent="0.25">
      <c r="A5" t="s">
        <v>23</v>
      </c>
      <c r="B5" t="s">
        <v>31</v>
      </c>
      <c r="C5" s="21">
        <v>37293</v>
      </c>
      <c r="D5" s="21">
        <v>55939</v>
      </c>
      <c r="E5" s="21">
        <v>74585</v>
      </c>
      <c r="F5" s="21">
        <v>39779.200000000004</v>
      </c>
      <c r="G5" s="21">
        <v>59668.26666666667</v>
      </c>
      <c r="H5" s="21">
        <v>79557.333333333328</v>
      </c>
      <c r="J5" t="s">
        <v>69</v>
      </c>
      <c r="K5" t="s">
        <v>32</v>
      </c>
      <c r="L5" s="21">
        <v>68527</v>
      </c>
      <c r="M5" s="21">
        <v>92511</v>
      </c>
      <c r="N5" s="21">
        <v>116495</v>
      </c>
      <c r="O5" s="21">
        <v>73095.466666666674</v>
      </c>
      <c r="P5" s="21">
        <v>98678.400000000009</v>
      </c>
      <c r="Q5" s="21">
        <v>124261.33333333334</v>
      </c>
      <c r="S5" t="s">
        <v>26</v>
      </c>
      <c r="T5" t="s">
        <v>31</v>
      </c>
      <c r="U5" s="21">
        <v>39776</v>
      </c>
      <c r="V5" s="21">
        <v>59663</v>
      </c>
      <c r="W5" s="21">
        <v>79551</v>
      </c>
    </row>
    <row r="6" spans="1:23" x14ac:dyDescent="0.25">
      <c r="A6" t="s">
        <v>23</v>
      </c>
      <c r="B6" t="s">
        <v>33</v>
      </c>
      <c r="C6" s="21">
        <v>43259</v>
      </c>
      <c r="D6" s="21">
        <v>64889</v>
      </c>
      <c r="E6" s="21">
        <v>86518</v>
      </c>
      <c r="F6" s="21">
        <v>46142.933333333334</v>
      </c>
      <c r="G6" s="21">
        <v>69214.933333333334</v>
      </c>
      <c r="H6" s="21">
        <v>92285.866666666669</v>
      </c>
      <c r="J6" t="s">
        <v>69</v>
      </c>
      <c r="K6" t="s">
        <v>34</v>
      </c>
      <c r="L6" s="21">
        <v>74647</v>
      </c>
      <c r="M6" s="21">
        <v>108238</v>
      </c>
      <c r="N6" s="21">
        <v>141829</v>
      </c>
      <c r="O6" s="21">
        <v>79623.46666666666</v>
      </c>
      <c r="P6" s="21">
        <v>115453.86666666667</v>
      </c>
      <c r="Q6" s="21">
        <v>151284.26666666666</v>
      </c>
      <c r="S6" t="s">
        <v>26</v>
      </c>
      <c r="T6" t="s">
        <v>33</v>
      </c>
      <c r="U6" s="21">
        <v>46140</v>
      </c>
      <c r="V6" s="21">
        <v>69210</v>
      </c>
      <c r="W6" s="21">
        <v>92280</v>
      </c>
    </row>
    <row r="7" spans="1:23" x14ac:dyDescent="0.25">
      <c r="A7" t="s">
        <v>23</v>
      </c>
      <c r="B7" t="s">
        <v>35</v>
      </c>
      <c r="C7" s="21">
        <v>50181</v>
      </c>
      <c r="D7" s="21">
        <v>75271</v>
      </c>
      <c r="E7" s="21">
        <v>100361</v>
      </c>
      <c r="F7" s="21">
        <v>53526.400000000001</v>
      </c>
      <c r="G7" s="21">
        <v>80289.066666666666</v>
      </c>
      <c r="H7" s="21">
        <v>107051.73333333334</v>
      </c>
      <c r="J7" t="s">
        <v>69</v>
      </c>
      <c r="K7" t="s">
        <v>36</v>
      </c>
      <c r="L7" s="21">
        <v>87337</v>
      </c>
      <c r="M7" s="21">
        <v>126639</v>
      </c>
      <c r="N7" s="21">
        <v>165941</v>
      </c>
      <c r="O7" s="21">
        <v>93159.46666666666</v>
      </c>
      <c r="P7" s="21">
        <v>135081.60000000001</v>
      </c>
      <c r="Q7" s="21">
        <v>177003.73333333331</v>
      </c>
      <c r="S7" t="s">
        <v>26</v>
      </c>
      <c r="T7" t="s">
        <v>35</v>
      </c>
      <c r="U7" s="21">
        <v>53523</v>
      </c>
      <c r="V7" s="21">
        <v>80284</v>
      </c>
      <c r="W7" s="21">
        <v>107045</v>
      </c>
    </row>
    <row r="8" spans="1:23" x14ac:dyDescent="0.25">
      <c r="A8" t="s">
        <v>23</v>
      </c>
      <c r="B8" t="s">
        <v>37</v>
      </c>
      <c r="C8" s="21">
        <v>58711</v>
      </c>
      <c r="D8" s="21">
        <v>88067</v>
      </c>
      <c r="E8" s="21">
        <v>117423</v>
      </c>
      <c r="F8" s="21">
        <v>62625.066666666666</v>
      </c>
      <c r="G8" s="21">
        <v>93938.133333333331</v>
      </c>
      <c r="H8" s="21">
        <v>125251.2</v>
      </c>
      <c r="J8" t="s">
        <v>69</v>
      </c>
      <c r="K8" t="s">
        <v>38</v>
      </c>
      <c r="L8" s="21">
        <v>103058</v>
      </c>
      <c r="M8" s="21">
        <v>149434</v>
      </c>
      <c r="N8" s="21">
        <v>195810</v>
      </c>
      <c r="O8" s="21">
        <v>109928.53333333334</v>
      </c>
      <c r="P8" s="21">
        <v>159396.26666666666</v>
      </c>
      <c r="Q8" s="21">
        <v>208864</v>
      </c>
      <c r="S8" t="s">
        <v>26</v>
      </c>
      <c r="T8" t="s">
        <v>37</v>
      </c>
      <c r="U8" s="21">
        <v>62621</v>
      </c>
      <c r="V8" s="21">
        <v>93932</v>
      </c>
      <c r="W8" s="21">
        <v>125242</v>
      </c>
    </row>
    <row r="9" spans="1:23" x14ac:dyDescent="0.25">
      <c r="A9" t="s">
        <v>23</v>
      </c>
      <c r="B9" t="s">
        <v>39</v>
      </c>
      <c r="C9" s="21">
        <v>68693</v>
      </c>
      <c r="D9" s="21">
        <v>103039</v>
      </c>
      <c r="E9" s="21">
        <v>137385</v>
      </c>
      <c r="F9" s="21">
        <v>73272.533333333326</v>
      </c>
      <c r="G9" s="21">
        <v>109908.26666666666</v>
      </c>
      <c r="H9" s="21">
        <v>146544</v>
      </c>
      <c r="J9" t="s">
        <v>69</v>
      </c>
      <c r="K9" t="s">
        <v>40</v>
      </c>
      <c r="L9" s="21">
        <v>117555</v>
      </c>
      <c r="M9" s="21">
        <v>176331</v>
      </c>
      <c r="N9" s="21">
        <v>235108</v>
      </c>
      <c r="O9" s="21">
        <v>125392</v>
      </c>
      <c r="P9" s="21">
        <v>188086.40000000002</v>
      </c>
      <c r="Q9" s="21">
        <v>250781.86666666664</v>
      </c>
      <c r="S9" t="s">
        <v>26</v>
      </c>
      <c r="T9" t="s">
        <v>39</v>
      </c>
      <c r="U9" s="21">
        <v>73267</v>
      </c>
      <c r="V9" s="21">
        <v>109900</v>
      </c>
      <c r="W9" s="21">
        <v>146534</v>
      </c>
    </row>
    <row r="10" spans="1:23" x14ac:dyDescent="0.25">
      <c r="A10" t="s">
        <v>23</v>
      </c>
      <c r="B10" t="s">
        <v>41</v>
      </c>
      <c r="C10" s="21">
        <v>81057</v>
      </c>
      <c r="D10" s="21">
        <v>121585</v>
      </c>
      <c r="E10" s="21">
        <v>162114</v>
      </c>
      <c r="F10" s="21">
        <v>86460.799999999988</v>
      </c>
      <c r="G10" s="21">
        <v>129690.66666666666</v>
      </c>
      <c r="H10" s="21">
        <v>172921.59999999998</v>
      </c>
      <c r="J10" t="s">
        <v>69</v>
      </c>
      <c r="K10" t="s">
        <v>42</v>
      </c>
      <c r="L10" s="21">
        <v>141065</v>
      </c>
      <c r="M10" s="21">
        <v>211598</v>
      </c>
      <c r="N10" s="21">
        <v>282131</v>
      </c>
      <c r="O10" s="21">
        <v>150469.33333333331</v>
      </c>
      <c r="P10" s="21">
        <v>225704.53333333335</v>
      </c>
      <c r="Q10" s="21">
        <v>300939.73333333334</v>
      </c>
      <c r="S10" t="s">
        <v>26</v>
      </c>
      <c r="T10" t="s">
        <v>41</v>
      </c>
      <c r="U10" s="21">
        <v>86455</v>
      </c>
      <c r="V10" s="21">
        <v>129682</v>
      </c>
      <c r="W10" s="21">
        <v>172909</v>
      </c>
    </row>
    <row r="11" spans="1:23" x14ac:dyDescent="0.25">
      <c r="A11" t="s">
        <v>23</v>
      </c>
      <c r="B11" t="s">
        <v>43</v>
      </c>
      <c r="C11" s="21">
        <v>95647</v>
      </c>
      <c r="D11" s="21">
        <v>143470</v>
      </c>
      <c r="E11" s="21">
        <v>191294</v>
      </c>
      <c r="F11" s="21">
        <v>102023.46666666667</v>
      </c>
      <c r="G11" s="21">
        <v>153034.66666666666</v>
      </c>
      <c r="H11" s="21">
        <v>204046.93333333335</v>
      </c>
      <c r="J11" t="s">
        <v>69</v>
      </c>
      <c r="K11" t="s">
        <v>44</v>
      </c>
      <c r="L11" s="21">
        <v>176331</v>
      </c>
      <c r="M11" s="21">
        <v>264498</v>
      </c>
      <c r="N11" s="21">
        <v>352664</v>
      </c>
      <c r="O11" s="21">
        <v>188086.40000000002</v>
      </c>
      <c r="P11" s="21">
        <v>282131.19999999995</v>
      </c>
      <c r="Q11" s="21">
        <v>376174.93333333329</v>
      </c>
      <c r="S11" t="s">
        <v>26</v>
      </c>
      <c r="T11" t="s">
        <v>43</v>
      </c>
      <c r="U11" s="21">
        <v>102017</v>
      </c>
      <c r="V11" s="21">
        <v>153025</v>
      </c>
      <c r="W11" s="21">
        <v>204034</v>
      </c>
    </row>
    <row r="12" spans="1:23" x14ac:dyDescent="0.25">
      <c r="A12" t="s">
        <v>23</v>
      </c>
      <c r="B12" t="s">
        <v>45</v>
      </c>
      <c r="C12" s="21">
        <v>114776</v>
      </c>
      <c r="D12" s="21">
        <v>172164</v>
      </c>
      <c r="E12" s="21">
        <v>229552</v>
      </c>
      <c r="F12" s="21">
        <v>122427.73333333334</v>
      </c>
      <c r="G12" s="21">
        <v>183641.60000000001</v>
      </c>
      <c r="H12" s="21">
        <v>244855.46666666667</v>
      </c>
      <c r="J12" s="20"/>
      <c r="L12" s="21"/>
      <c r="M12" s="21"/>
      <c r="N12" s="21"/>
      <c r="O12" s="21"/>
      <c r="P12" s="21"/>
      <c r="Q12" s="21"/>
      <c r="S12" t="s">
        <v>26</v>
      </c>
      <c r="T12" t="s">
        <v>45</v>
      </c>
      <c r="U12" s="21">
        <v>122419</v>
      </c>
      <c r="V12" s="21">
        <v>183629</v>
      </c>
      <c r="W12" s="21">
        <v>244839</v>
      </c>
    </row>
    <row r="13" spans="1:23" x14ac:dyDescent="0.25">
      <c r="A13" t="s">
        <v>23</v>
      </c>
      <c r="B13" t="s">
        <v>46</v>
      </c>
      <c r="C13" s="21">
        <v>143470</v>
      </c>
      <c r="D13" s="21">
        <v>215206</v>
      </c>
      <c r="E13" s="21">
        <v>286941</v>
      </c>
      <c r="F13" s="21">
        <v>153034.66666666666</v>
      </c>
      <c r="G13" s="21">
        <v>229553.06666666668</v>
      </c>
      <c r="H13" s="21">
        <v>306070.40000000002</v>
      </c>
      <c r="J13" s="20"/>
      <c r="L13" s="21"/>
      <c r="M13" s="21"/>
      <c r="N13" s="21"/>
      <c r="O13" s="21"/>
      <c r="P13" s="21"/>
      <c r="Q13" s="21"/>
      <c r="S13" t="s">
        <v>26</v>
      </c>
      <c r="T13" t="s">
        <v>46</v>
      </c>
      <c r="U13" s="21">
        <v>153025</v>
      </c>
      <c r="V13" s="21">
        <v>229537</v>
      </c>
      <c r="W13" s="21">
        <v>306050</v>
      </c>
    </row>
    <row r="14" spans="1:23" x14ac:dyDescent="0.25">
      <c r="J14" s="20"/>
    </row>
    <row r="15" spans="1:23" x14ac:dyDescent="0.25">
      <c r="J15" s="20"/>
    </row>
  </sheetData>
  <sheetProtection algorithmName="SHA-512" hashValue="aYED0tHSfLu9WO7jzaWNpCV2xk0XF9xOX0Et/RRmxxNwGAPL9fBttqwI96wCprWg7F8ntI1cCfss3FfiyH6mlA==" saltValue="wy3L5meQXSweexMjo6aIWg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73C75B608ADC488EA16856CC521FEF" ma:contentTypeVersion="13" ma:contentTypeDescription="Create a new document." ma:contentTypeScope="" ma:versionID="d4f52e229a40c4095dde32c45bd93bb5">
  <xsd:schema xmlns:xsd="http://www.w3.org/2001/XMLSchema" xmlns:xs="http://www.w3.org/2001/XMLSchema" xmlns:p="http://schemas.microsoft.com/office/2006/metadata/properties" xmlns:ns2="f699cf23-8eb6-4143-b279-1e3540b3c1c2" xmlns:ns3="2f3944b1-2022-4630-94b6-8b3fe8552065" targetNamespace="http://schemas.microsoft.com/office/2006/metadata/properties" ma:root="true" ma:fieldsID="5aa74db608788ae5a44bad679c93f535" ns2:_="" ns3:_="">
    <xsd:import namespace="f699cf23-8eb6-4143-b279-1e3540b3c1c2"/>
    <xsd:import namespace="2f3944b1-2022-4630-94b6-8b3fe85520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9cf23-8eb6-4143-b279-1e3540b3c1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944b1-2022-4630-94b6-8b3fe855206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C2B264-D0B5-4BD2-A86E-6D56DA9237D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3FB42F-E237-41C9-B2D0-D4EFB69F22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61AE11-2B9D-456A-B2CD-D4B5DD7D7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99cf23-8eb6-4143-b279-1e3540b3c1c2"/>
    <ds:schemaRef ds:uri="2f3944b1-2022-4630-94b6-8b3fe85520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698667d-8817-4ad9-a7f2-bb287f867e5f}" enabled="0" method="" siteId="{a698667d-8817-4ad9-a7f2-bb287f867e5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Procedures</vt:lpstr>
      <vt:lpstr>Org Change Details</vt:lpstr>
      <vt:lpstr>Current Org Chart</vt:lpstr>
      <vt:lpstr>Proposed Org Chart</vt:lpstr>
      <vt:lpstr>Salary Structures</vt:lpstr>
    </vt:vector>
  </TitlesOfParts>
  <Company>University of Delaware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Marchlik, Erin</dc:creator>
  <cp:lastModifiedBy>Pieper, Jess</cp:lastModifiedBy>
  <dcterms:created xsi:type="dcterms:W3CDTF">2024-11-22T17:44:23Z</dcterms:created>
  <dcterms:modified xsi:type="dcterms:W3CDTF">2024-12-12T15:49:52Z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0x0101000773C75B608ADC488EA16856CC521FEF</vt:lpwstr>
  </property>
</Properties>
</file>